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№1-мз" sheetId="1" r:id="rId1"/>
    <sheet name="№1-1мз" sheetId="2" r:id="rId2"/>
    <sheet name="№2-мз" sheetId="3" r:id="rId3"/>
    <sheet name="№2-1мз" sheetId="4" r:id="rId4"/>
    <sheet name="Лист1" sheetId="12" r:id="rId5"/>
  </sheets>
  <definedNames>
    <definedName name="Excel_BuiltIn_Print_Titles" localSheetId="1">'№1-1мз'!$7:$9</definedName>
    <definedName name="Excel_BuiltIn_Print_Titles" localSheetId="0">'№1-мз'!$11:$13</definedName>
    <definedName name="_xlnm.Print_Titles" localSheetId="1">'№1-1мз'!$7:$9</definedName>
    <definedName name="_xlnm.Print_Titles" localSheetId="0">'№1-мз'!$11:$13</definedName>
  </definedNames>
  <calcPr calcId="125725" fullCalcOnLoad="1"/>
</workbook>
</file>

<file path=xl/calcChain.xml><?xml version="1.0" encoding="utf-8"?>
<calcChain xmlns="http://schemas.openxmlformats.org/spreadsheetml/2006/main">
  <c r="C11" i="2"/>
  <c r="D11"/>
  <c r="F11"/>
  <c r="E11"/>
  <c r="G11"/>
  <c r="I11"/>
  <c r="J11"/>
  <c r="K11"/>
  <c r="L11"/>
  <c r="M11"/>
  <c r="N11"/>
  <c r="O11"/>
  <c r="Q11"/>
  <c r="Y11"/>
  <c r="R11"/>
  <c r="S11"/>
  <c r="T11"/>
  <c r="U11"/>
  <c r="V11"/>
  <c r="W11"/>
  <c r="Z11"/>
  <c r="AA11"/>
  <c r="AB11"/>
  <c r="F12"/>
  <c r="H12"/>
  <c r="H11"/>
  <c r="P12"/>
  <c r="P11"/>
  <c r="X12"/>
  <c r="X11"/>
  <c r="Y12"/>
  <c r="F13"/>
  <c r="H13"/>
  <c r="P13"/>
  <c r="X13"/>
  <c r="Y13"/>
  <c r="C15" i="1"/>
  <c r="D15"/>
  <c r="F15"/>
  <c r="H15"/>
  <c r="I15"/>
  <c r="J15"/>
  <c r="K15"/>
  <c r="L15"/>
  <c r="M15"/>
  <c r="N15"/>
  <c r="P15"/>
  <c r="Q15"/>
  <c r="R15"/>
  <c r="X15"/>
  <c r="S15"/>
  <c r="T15"/>
  <c r="U15"/>
  <c r="V15"/>
  <c r="Y15"/>
  <c r="Z15"/>
  <c r="E16"/>
  <c r="G16"/>
  <c r="O16"/>
  <c r="W16"/>
  <c r="X16"/>
  <c r="E17"/>
  <c r="G17"/>
  <c r="O17"/>
  <c r="O15"/>
  <c r="W17"/>
  <c r="X17"/>
  <c r="E18"/>
  <c r="G18"/>
  <c r="O18"/>
  <c r="W18"/>
  <c r="X18"/>
  <c r="E20"/>
  <c r="G20"/>
  <c r="O20"/>
  <c r="W20"/>
  <c r="X20"/>
  <c r="F11" i="4"/>
  <c r="F13" s="1"/>
  <c r="F12"/>
  <c r="E13"/>
  <c r="G13"/>
  <c r="H13"/>
  <c r="I13"/>
  <c r="C11" i="3"/>
  <c r="D11"/>
  <c r="D25"/>
  <c r="E11"/>
  <c r="E25"/>
  <c r="H11"/>
  <c r="H25"/>
  <c r="I11"/>
  <c r="J11"/>
  <c r="J25"/>
  <c r="K11"/>
  <c r="L11"/>
  <c r="M11"/>
  <c r="N11"/>
  <c r="N25"/>
  <c r="O11"/>
  <c r="O25"/>
  <c r="P11"/>
  <c r="P25"/>
  <c r="Q11"/>
  <c r="Q25"/>
  <c r="R11"/>
  <c r="S11"/>
  <c r="S25"/>
  <c r="T11"/>
  <c r="T25"/>
  <c r="U11"/>
  <c r="V11"/>
  <c r="W11"/>
  <c r="X11"/>
  <c r="X25"/>
  <c r="Y11"/>
  <c r="Y25"/>
  <c r="Z11"/>
  <c r="Z25"/>
  <c r="AA11"/>
  <c r="AB11"/>
  <c r="F12"/>
  <c r="F11"/>
  <c r="G12"/>
  <c r="F13"/>
  <c r="G13"/>
  <c r="F14"/>
  <c r="G14"/>
  <c r="C15"/>
  <c r="D15"/>
  <c r="E15"/>
  <c r="H15"/>
  <c r="I15"/>
  <c r="I25"/>
  <c r="J15"/>
  <c r="K15"/>
  <c r="K25"/>
  <c r="L15"/>
  <c r="M15"/>
  <c r="N15"/>
  <c r="O15"/>
  <c r="P15"/>
  <c r="Q15"/>
  <c r="R15"/>
  <c r="S15"/>
  <c r="T15"/>
  <c r="U15"/>
  <c r="U25"/>
  <c r="V15"/>
  <c r="W15"/>
  <c r="W25"/>
  <c r="X15"/>
  <c r="Y15"/>
  <c r="Z15"/>
  <c r="AA15"/>
  <c r="AA25"/>
  <c r="AB15"/>
  <c r="AB25"/>
  <c r="F16"/>
  <c r="G16"/>
  <c r="G15"/>
  <c r="F17"/>
  <c r="D11" i="4"/>
  <c r="D13" s="1"/>
  <c r="G17" i="3"/>
  <c r="F18"/>
  <c r="D12" i="4"/>
  <c r="G18" i="3"/>
  <c r="F19"/>
  <c r="G19"/>
  <c r="F20"/>
  <c r="G20"/>
  <c r="F21"/>
  <c r="G21"/>
  <c r="F22"/>
  <c r="G22"/>
  <c r="F23"/>
  <c r="G23"/>
  <c r="F24"/>
  <c r="G24"/>
  <c r="R25"/>
  <c r="W15" i="1"/>
  <c r="E15"/>
  <c r="G15"/>
  <c r="M25" i="3"/>
  <c r="L25"/>
  <c r="C25"/>
  <c r="G11"/>
  <c r="G25"/>
  <c r="V25"/>
  <c r="F25"/>
  <c r="F15"/>
</calcChain>
</file>

<file path=xl/sharedStrings.xml><?xml version="1.0" encoding="utf-8"?>
<sst xmlns="http://schemas.openxmlformats.org/spreadsheetml/2006/main" count="294" uniqueCount="180">
  <si>
    <t>Приложение №1-мз</t>
  </si>
  <si>
    <r>
      <rPr>
        <b/>
        <sz val="12"/>
        <color indexed="8"/>
        <rFont val="Times New Roman"/>
        <family val="1"/>
      </rPr>
      <t xml:space="preserve">Информация по закупкам </t>
    </r>
    <r>
      <rPr>
        <b/>
        <sz val="12"/>
        <rFont val="Times New Roman"/>
        <family val="1"/>
      </rPr>
      <t xml:space="preserve"> за </t>
    </r>
    <r>
      <rPr>
        <b/>
        <sz val="12"/>
        <color indexed="8"/>
        <rFont val="Times New Roman"/>
        <family val="1"/>
      </rPr>
      <t>2025 год</t>
    </r>
  </si>
  <si>
    <t xml:space="preserve"> по</t>
  </si>
  <si>
    <t>указать муниципальное образование</t>
  </si>
  <si>
    <r>
      <rPr>
        <b/>
        <sz val="10"/>
        <rFont val="Times New Roman"/>
        <family val="1"/>
      </rPr>
      <t>Структура системы закупок в МО</t>
    </r>
    <r>
      <rPr>
        <b/>
        <sz val="10"/>
        <color indexed="10"/>
        <rFont val="Times New Roman"/>
        <family val="1"/>
      </rPr>
      <t>*</t>
    </r>
    <r>
      <rPr>
        <b/>
        <sz val="10"/>
        <rFont val="Times New Roman"/>
        <family val="1"/>
      </rPr>
      <t>:</t>
    </r>
  </si>
  <si>
    <r>
      <rPr>
        <b/>
        <sz val="10"/>
        <color indexed="10"/>
        <rFont val="Times New Roman"/>
        <family val="1"/>
      </rPr>
      <t>УКАЗАТЬ!!!!</t>
    </r>
    <r>
      <rPr>
        <b/>
        <sz val="10"/>
        <rFont val="Times New Roman"/>
        <family val="1"/>
      </rPr>
      <t xml:space="preserve"> (централизованная, децентрализованная, смешанная)</t>
    </r>
  </si>
  <si>
    <t>тыс.руб.</t>
  </si>
  <si>
    <t>Кол-во закупок, размещенных ч/з РАИС «Госзаказ»</t>
  </si>
  <si>
    <t>Указать!!!</t>
  </si>
  <si>
    <t>№</t>
  </si>
  <si>
    <t>Способы определения поставщиков (исполнителей, подрядчиков)</t>
  </si>
  <si>
    <t>Общее количество поданных заявок</t>
  </si>
  <si>
    <t>Среднее кол-во участников на 1 закупку, на которую поданы  1 и более заявок</t>
  </si>
  <si>
    <t>Количество  закупок</t>
  </si>
  <si>
    <t>Кол-во лотов к которым применялись антидемпинговые меры</t>
  </si>
  <si>
    <r>
      <rPr>
        <sz val="8"/>
        <color indexed="8"/>
        <rFont val="Times New Roman"/>
        <family val="1"/>
      </rPr>
      <t xml:space="preserve">Начальная (максимальная) цена контрактов, </t>
    </r>
    <r>
      <rPr>
        <sz val="8"/>
        <color indexed="10"/>
        <rFont val="Times New Roman"/>
        <family val="1"/>
      </rPr>
      <t>тыс. руб.</t>
    </r>
  </si>
  <si>
    <r>
      <rPr>
        <sz val="8"/>
        <color indexed="8"/>
        <rFont val="Times New Roman"/>
        <family val="1"/>
      </rPr>
      <t xml:space="preserve">Предложенная цена контрактов (с единственной допущенной заявкой), </t>
    </r>
    <r>
      <rPr>
        <sz val="8"/>
        <color indexed="10"/>
        <rFont val="Times New Roman"/>
        <family val="1"/>
      </rPr>
      <t xml:space="preserve">по гр.17, 18, </t>
    </r>
    <r>
      <rPr>
        <sz val="8"/>
        <color indexed="8"/>
        <rFont val="Times New Roman"/>
        <family val="1"/>
      </rPr>
      <t>тыс.руб.</t>
    </r>
  </si>
  <si>
    <r>
      <rPr>
        <sz val="8"/>
        <color indexed="8"/>
        <rFont val="Times New Roman"/>
        <family val="1"/>
      </rPr>
      <t xml:space="preserve">Предложенная цена  контрактов (с 2 и более допущенными заявками) , </t>
    </r>
    <r>
      <rPr>
        <sz val="8"/>
        <color indexed="10"/>
        <rFont val="Times New Roman"/>
        <family val="1"/>
      </rPr>
      <t xml:space="preserve">по гр.16, </t>
    </r>
    <r>
      <rPr>
        <sz val="8"/>
        <color indexed="8"/>
        <rFont val="Times New Roman"/>
        <family val="1"/>
      </rPr>
      <t>тыс.руб.</t>
    </r>
  </si>
  <si>
    <t>Сравнительная эффективность</t>
  </si>
  <si>
    <r>
      <rPr>
        <u/>
        <sz val="8"/>
        <color indexed="8"/>
        <rFont val="Times New Roman"/>
        <family val="1"/>
      </rPr>
      <t>Количество</t>
    </r>
    <r>
      <rPr>
        <sz val="8"/>
        <color indexed="8"/>
        <rFont val="Times New Roman"/>
        <family val="1"/>
      </rPr>
      <t xml:space="preserve"> обжалований по осуществлению закупок</t>
    </r>
  </si>
  <si>
    <r>
      <rPr>
        <u/>
        <sz val="8"/>
        <color indexed="8"/>
        <rFont val="Times New Roman"/>
        <family val="1"/>
      </rPr>
      <t>Количество</t>
    </r>
    <r>
      <rPr>
        <sz val="8"/>
        <color indexed="8"/>
        <rFont val="Times New Roman"/>
        <family val="1"/>
      </rPr>
      <t xml:space="preserve"> отмененных процедур</t>
    </r>
  </si>
  <si>
    <t>Всего объявленных</t>
  </si>
  <si>
    <t>в т.ч. завершенных</t>
  </si>
  <si>
    <t>в т.ч.</t>
  </si>
  <si>
    <t xml:space="preserve">% 
</t>
  </si>
  <si>
    <t>Всего</t>
  </si>
  <si>
    <t>Не допущено к участию</t>
  </si>
  <si>
    <t>состоявшихся (2 и более допущенных заявок)</t>
  </si>
  <si>
    <r>
      <rPr>
        <sz val="8"/>
        <color indexed="8"/>
        <rFont val="Times New Roman"/>
        <family val="1"/>
      </rPr>
      <t xml:space="preserve">с единственным </t>
    </r>
    <r>
      <rPr>
        <u/>
        <sz val="8"/>
        <color indexed="8"/>
        <rFont val="Times New Roman"/>
        <family val="1"/>
      </rPr>
      <t>допущенным уч-ком</t>
    </r>
  </si>
  <si>
    <t xml:space="preserve">подана 1 заявка и допущена </t>
  </si>
  <si>
    <t xml:space="preserve">все отклонены </t>
  </si>
  <si>
    <t xml:space="preserve">0 заявок </t>
  </si>
  <si>
    <r>
      <rPr>
        <sz val="8"/>
        <color indexed="8"/>
        <rFont val="Times New Roman"/>
        <family val="1"/>
      </rPr>
      <t xml:space="preserve">по состоявшимся лотам, указанных в </t>
    </r>
    <r>
      <rPr>
        <sz val="8"/>
        <color indexed="10"/>
        <rFont val="Times New Roman"/>
        <family val="1"/>
      </rPr>
      <t>гр.8</t>
    </r>
    <r>
      <rPr>
        <sz val="8"/>
        <color indexed="8"/>
        <rFont val="Times New Roman"/>
        <family val="1"/>
      </rPr>
      <t xml:space="preserve"> (2 и более допущенных заявок)</t>
    </r>
  </si>
  <si>
    <r>
      <rPr>
        <sz val="8"/>
        <color indexed="8"/>
        <rFont val="Times New Roman"/>
        <family val="1"/>
      </rPr>
      <t xml:space="preserve">по лотам, указанным в </t>
    </r>
    <r>
      <rPr>
        <sz val="8"/>
        <color indexed="10"/>
        <rFont val="Times New Roman"/>
        <family val="1"/>
      </rPr>
      <t xml:space="preserve">гр.9 </t>
    </r>
    <r>
      <rPr>
        <sz val="8"/>
        <color indexed="8"/>
        <rFont val="Times New Roman"/>
        <family val="1"/>
      </rPr>
      <t>(с единственным допущенным участником)</t>
    </r>
  </si>
  <si>
    <r>
      <rPr>
        <sz val="8"/>
        <color indexed="8"/>
        <rFont val="Times New Roman"/>
        <family val="1"/>
      </rPr>
      <t xml:space="preserve">по лотам, указанным в </t>
    </r>
    <r>
      <rPr>
        <sz val="8"/>
        <color indexed="10"/>
        <rFont val="Times New Roman"/>
        <family val="1"/>
      </rPr>
      <t xml:space="preserve">гр.10 </t>
    </r>
    <r>
      <rPr>
        <sz val="8"/>
        <color indexed="8"/>
        <rFont val="Times New Roman"/>
        <family val="1"/>
      </rPr>
      <t>(с единственным поданным и допущенным участником)</t>
    </r>
  </si>
  <si>
    <r>
      <rPr>
        <sz val="8"/>
        <color indexed="8"/>
        <rFont val="Times New Roman"/>
        <family val="1"/>
      </rPr>
      <t xml:space="preserve"> по несостоявшимся лотам, указанных в </t>
    </r>
    <r>
      <rPr>
        <sz val="8"/>
        <color indexed="10"/>
        <rFont val="Times New Roman"/>
        <family val="1"/>
      </rPr>
      <t>гр.11</t>
    </r>
    <r>
      <rPr>
        <sz val="8"/>
        <color indexed="8"/>
        <rFont val="Times New Roman"/>
        <family val="1"/>
      </rPr>
      <t xml:space="preserve"> (все отклонены)</t>
    </r>
  </si>
  <si>
    <r>
      <rPr>
        <sz val="8"/>
        <color indexed="8"/>
        <rFont val="Times New Roman"/>
        <family val="1"/>
      </rPr>
      <t xml:space="preserve"> по несостоявшимся лотам, указанных в </t>
    </r>
    <r>
      <rPr>
        <sz val="8"/>
        <color indexed="10"/>
        <rFont val="Times New Roman"/>
        <family val="1"/>
      </rPr>
      <t>гр.12</t>
    </r>
    <r>
      <rPr>
        <sz val="8"/>
        <color indexed="8"/>
        <rFont val="Times New Roman"/>
        <family val="1"/>
      </rPr>
      <t xml:space="preserve"> (0 заявок</t>
    </r>
  </si>
  <si>
    <t>1</t>
  </si>
  <si>
    <t>5=(гр.8+гр.9+гр.10)/гр.3</t>
  </si>
  <si>
    <t>7=гр.8+гр.9+гр.10+гр.11+гр.12</t>
  </si>
  <si>
    <t>15=гр.16+гр.17+гр.18+ гр19+гр.20</t>
  </si>
  <si>
    <t>23= (гр.16+гр.17+ гр18)-(гр.21+гр.22)</t>
  </si>
  <si>
    <t>24=100-((гр.21+гр.22)/(гр.16+гр.17+гр.18)*100)</t>
  </si>
  <si>
    <t>Итого общая по закупкам 
(сумма строк 1.1 -1.3)</t>
  </si>
  <si>
    <t>1.1</t>
  </si>
  <si>
    <t>Конкурс в электронной форме</t>
  </si>
  <si>
    <t>1.2</t>
  </si>
  <si>
    <t>Аукцион в электронной форме</t>
  </si>
  <si>
    <t>1.3</t>
  </si>
  <si>
    <t>Запрос котировок в электронной форме</t>
  </si>
  <si>
    <t>Х</t>
  </si>
  <si>
    <t>В т.ч. размещено через уполномоченный орган**</t>
  </si>
  <si>
    <t>2</t>
  </si>
  <si>
    <t>Итого по закупкам, размещенным через УО</t>
  </si>
  <si>
    <t xml:space="preserve">Примечание:    </t>
  </si>
  <si>
    <r>
      <rPr>
        <u/>
        <sz val="10"/>
        <rFont val="Times New Roman"/>
        <family val="1"/>
      </rPr>
      <t>в графах 6,7</t>
    </r>
    <r>
      <rPr>
        <sz val="10"/>
        <rFont val="Times New Roman"/>
        <family val="1"/>
      </rPr>
      <t xml:space="preserve">  учитываются  закупки, по которым определен поставщик (подрядчик, исполнитель) в 2025 году.  Объявленные - все закупки, которые были объявлены в  2025 году , а завершенные - это закупки, по которым процедура определения поставщика была завершена в 2025 году (включая закупки размещенные в 2024 году, но завершенные в 2025 году)</t>
    </r>
  </si>
  <si>
    <r>
      <rPr>
        <u/>
        <sz val="10"/>
        <color indexed="10"/>
        <rFont val="Times New Roman"/>
        <family val="1"/>
      </rPr>
      <t>*</t>
    </r>
    <r>
      <rPr>
        <u/>
        <sz val="10"/>
        <rFont val="Times New Roman"/>
        <family val="1"/>
      </rPr>
      <t xml:space="preserve"> Система закупок:</t>
    </r>
  </si>
  <si>
    <t>- централизованная (все конкурентные закупки в муниципальном образовании проводятся через УО) 
- децентрализованная (УО не создан, закупки проводятся в муниципальном образовании каждым заказчиком самостоятельно)</t>
  </si>
  <si>
    <t>- смешанная (в муниципальном образовании есть УО, который размещает конкурентные закупки для части заказчиков)</t>
  </si>
  <si>
    <t>- децентрализованная (УО не создан, конкурентные закупки проводятся в муниципальном образовании каждым заказчиком самостоятельно)</t>
  </si>
  <si>
    <r>
      <rPr>
        <b/>
        <u/>
        <sz val="10"/>
        <color indexed="10"/>
        <rFont val="Times New Roman"/>
        <family val="1"/>
      </rPr>
      <t xml:space="preserve">** </t>
    </r>
    <r>
      <rPr>
        <b/>
        <u/>
        <sz val="10"/>
        <rFont val="Times New Roman"/>
        <family val="1"/>
      </rPr>
      <t>информацию по строке  2</t>
    </r>
    <r>
      <rPr>
        <b/>
        <sz val="10"/>
        <rFont val="Times New Roman"/>
        <family val="1"/>
      </rPr>
      <t xml:space="preserve"> заполняют МО, у которых смешанная или централизованная система закупок</t>
    </r>
  </si>
  <si>
    <t>Отмененные процедуры не учитываются и указываются только в графе 26</t>
  </si>
  <si>
    <t>Приложение №1-1-мз</t>
  </si>
  <si>
    <r>
      <rPr>
        <b/>
        <sz val="12"/>
        <color indexed="8"/>
        <rFont val="Times New Roman"/>
        <family val="1"/>
      </rPr>
      <t xml:space="preserve">Информация* по </t>
    </r>
    <r>
      <rPr>
        <b/>
        <u/>
        <sz val="12"/>
        <color indexed="8"/>
        <rFont val="Times New Roman"/>
        <family val="1"/>
      </rPr>
      <t xml:space="preserve">совместным закупкам </t>
    </r>
    <r>
      <rPr>
        <b/>
        <sz val="12"/>
        <color indexed="8"/>
        <rFont val="Times New Roman"/>
        <family val="1"/>
      </rPr>
      <t>товаров, работ, услуг</t>
    </r>
    <r>
      <rPr>
        <b/>
        <sz val="12"/>
        <rFont val="Times New Roman"/>
        <family val="1"/>
      </rPr>
      <t xml:space="preserve">  за  </t>
    </r>
    <r>
      <rPr>
        <b/>
        <sz val="12"/>
        <color indexed="8"/>
        <rFont val="Times New Roman"/>
        <family val="1"/>
      </rPr>
      <t>2025 год  (расшифровка к приложению №1-мз)</t>
    </r>
  </si>
  <si>
    <t>Общее количество заказчиков, для которых проводились совместные закупки</t>
  </si>
  <si>
    <t>Предложенная цена контрактов (с единственной допущенной заявкой), тыс.руб.</t>
  </si>
  <si>
    <t>Предложенная цена контрактов (с 2 и более допущенными заявками) , тыс.руб.</t>
  </si>
  <si>
    <t>Количество обжалований по осуществлению закупок</t>
  </si>
  <si>
    <t>Количество отмененных процедур</t>
  </si>
  <si>
    <t>Сумма расходов на провдение совместных закупок, тыс.руб.</t>
  </si>
  <si>
    <t>Перечислить группы товаров, работ, услуг,  с указанием кодов ОКПД2, по которым проводятся совместные закупки</t>
  </si>
  <si>
    <r>
      <rPr>
        <sz val="8"/>
        <color indexed="8"/>
        <rFont val="Times New Roman"/>
        <family val="1"/>
      </rPr>
      <t xml:space="preserve">по состоявшимся лотам, указанных в </t>
    </r>
    <r>
      <rPr>
        <sz val="8"/>
        <color indexed="60"/>
        <rFont val="Times New Roman"/>
        <family val="1"/>
      </rPr>
      <t xml:space="preserve">гр.9 </t>
    </r>
    <r>
      <rPr>
        <sz val="8"/>
        <color indexed="8"/>
        <rFont val="Times New Roman"/>
        <family val="1"/>
      </rPr>
      <t>(2 и более допущенных заявок)</t>
    </r>
  </si>
  <si>
    <r>
      <rPr>
        <sz val="8"/>
        <color indexed="8"/>
        <rFont val="Times New Roman"/>
        <family val="1"/>
      </rPr>
      <t xml:space="preserve">по лотам, указанным в </t>
    </r>
    <r>
      <rPr>
        <sz val="8"/>
        <color indexed="60"/>
        <rFont val="Times New Roman"/>
        <family val="1"/>
      </rPr>
      <t xml:space="preserve">гр.10 </t>
    </r>
    <r>
      <rPr>
        <sz val="8"/>
        <color indexed="8"/>
        <rFont val="Times New Roman"/>
        <family val="1"/>
      </rPr>
      <t>(с единственным допущенным участником)</t>
    </r>
  </si>
  <si>
    <r>
      <rPr>
        <sz val="8"/>
        <color indexed="8"/>
        <rFont val="Times New Roman"/>
        <family val="1"/>
      </rPr>
      <t xml:space="preserve">по лотам, указанным в </t>
    </r>
    <r>
      <rPr>
        <sz val="8"/>
        <color indexed="60"/>
        <rFont val="Times New Roman"/>
        <family val="1"/>
      </rPr>
      <t xml:space="preserve">гр.11 </t>
    </r>
    <r>
      <rPr>
        <sz val="8"/>
        <color indexed="8"/>
        <rFont val="Times New Roman"/>
        <family val="1"/>
      </rPr>
      <t>(с единственным поданным и допущенным участником)</t>
    </r>
  </si>
  <si>
    <r>
      <rPr>
        <sz val="8"/>
        <color indexed="8"/>
        <rFont val="Times New Roman"/>
        <family val="1"/>
      </rPr>
      <t xml:space="preserve"> по несостоявшимся лотам, указанных в </t>
    </r>
    <r>
      <rPr>
        <sz val="8"/>
        <color indexed="60"/>
        <rFont val="Times New Roman"/>
        <family val="1"/>
      </rPr>
      <t xml:space="preserve">гр.12 </t>
    </r>
    <r>
      <rPr>
        <sz val="8"/>
        <color indexed="8"/>
        <rFont val="Times New Roman"/>
        <family val="1"/>
      </rPr>
      <t>(все отклонены)</t>
    </r>
  </si>
  <si>
    <r>
      <rPr>
        <sz val="8"/>
        <color indexed="8"/>
        <rFont val="Times New Roman"/>
        <family val="1"/>
      </rPr>
      <t xml:space="preserve"> по несостоявшимся лотам, указанных в </t>
    </r>
    <r>
      <rPr>
        <sz val="8"/>
        <color indexed="60"/>
        <rFont val="Times New Roman"/>
        <family val="1"/>
      </rPr>
      <t>гр.13</t>
    </r>
    <r>
      <rPr>
        <sz val="8"/>
        <color indexed="8"/>
        <rFont val="Times New Roman"/>
        <family val="1"/>
      </rPr>
      <t xml:space="preserve"> (0 заявок</t>
    </r>
  </si>
  <si>
    <t>6=(гр.9+10гр.10+гр.11)/гр.4</t>
  </si>
  <si>
    <t>8=гр.9+гр10+гр.11+гр.12+гр.13</t>
  </si>
  <si>
    <t>16=гр.17+гр.18+гр.19+гр.20+ гр.21</t>
  </si>
  <si>
    <t>24=(гр.17+гр18+гр.19)-(гр.22+гр.23)</t>
  </si>
  <si>
    <t>25=100- ((гр.22+гр.23)/ (гр.17+гр.18+гр.19)* 100)</t>
  </si>
  <si>
    <t>* информация по совместным закупкам  является дополнительной  расшифровкой к приложению №1-мз</t>
  </si>
  <si>
    <r>
      <rPr>
        <u/>
        <sz val="10"/>
        <rFont val="Times New Roman"/>
        <family val="1"/>
      </rPr>
      <t>в графах 7,8</t>
    </r>
    <r>
      <rPr>
        <sz val="10"/>
        <rFont val="Times New Roman"/>
        <family val="1"/>
      </rPr>
      <t xml:space="preserve">  учитываются  закупки, по которым определен поставщик (подрядчик, исполнитель) в 2025 году.  Объявленные - все закупки, которые были объявлены в  2025 году , а завершенные - это закупки, по которым процедура определения поставщика была завершена в 2025 году (включая закупки размещенные в 2024 году, но завершенные в 2025 году)</t>
    </r>
  </si>
  <si>
    <t>Отмененные процедуры не учитываются и указываются только в графе 27</t>
  </si>
  <si>
    <t>Информация  по контрактам (договорам) за  2025 год</t>
  </si>
  <si>
    <t>№ п/п</t>
  </si>
  <si>
    <t>Способ размещения (определения)</t>
  </si>
  <si>
    <r>
      <rPr>
        <b/>
        <sz val="8"/>
        <color indexed="8"/>
        <rFont val="Times New Roman"/>
        <family val="1"/>
      </rPr>
      <t xml:space="preserve">Количество заключенных контрактов (договоров)  в </t>
    </r>
    <r>
      <rPr>
        <b/>
        <sz val="8"/>
        <color indexed="60"/>
        <rFont val="Times New Roman"/>
        <family val="1"/>
      </rPr>
      <t>2025 году</t>
    </r>
  </si>
  <si>
    <r>
      <rPr>
        <b/>
        <sz val="8"/>
        <color indexed="8"/>
        <rFont val="Times New Roman"/>
        <family val="1"/>
      </rPr>
      <t xml:space="preserve">Информация по контрактам (договорам), </t>
    </r>
    <r>
      <rPr>
        <b/>
        <sz val="8"/>
        <color indexed="10"/>
        <rFont val="Times New Roman"/>
        <family val="1"/>
      </rPr>
      <t xml:space="preserve">тыс.руб. </t>
    </r>
  </si>
  <si>
    <t>Информация по расторгнутым контрактам</t>
  </si>
  <si>
    <t>Количество контрактов, по которым заказчиком применены штрафные санкции</t>
  </si>
  <si>
    <r>
      <rPr>
        <b/>
        <sz val="8"/>
        <color indexed="8"/>
        <rFont val="Times New Roman"/>
        <family val="1"/>
      </rPr>
      <t xml:space="preserve">Сумма </t>
    </r>
    <r>
      <rPr>
        <b/>
        <sz val="8"/>
        <color indexed="60"/>
        <rFont val="Times New Roman"/>
        <family val="1"/>
      </rPr>
      <t>взысканных</t>
    </r>
    <r>
      <rPr>
        <b/>
        <sz val="8"/>
        <color indexed="8"/>
        <rFont val="Times New Roman"/>
        <family val="1"/>
      </rPr>
      <t xml:space="preserve"> штрафных санкций, </t>
    </r>
    <r>
      <rPr>
        <b/>
        <sz val="8"/>
        <color indexed="10"/>
        <rFont val="Times New Roman"/>
        <family val="1"/>
      </rPr>
      <t>тыс.руб</t>
    </r>
  </si>
  <si>
    <t>Исполненные контракты*****</t>
  </si>
  <si>
    <t>Контракты, по которым заказчиком нарушены 
сроки оплаты ******</t>
  </si>
  <si>
    <r>
      <rPr>
        <b/>
        <sz val="8"/>
        <color indexed="8"/>
        <rFont val="Times New Roman"/>
        <family val="1"/>
      </rPr>
      <t xml:space="preserve">Общее </t>
    </r>
    <r>
      <rPr>
        <b/>
        <sz val="8"/>
        <color indexed="60"/>
        <rFont val="Times New Roman"/>
        <family val="1"/>
      </rPr>
      <t>количество контрактов, по которым произошло взыскание обеспечения  исполнения</t>
    </r>
    <r>
      <rPr>
        <b/>
        <sz val="8"/>
        <color indexed="8"/>
        <rFont val="Times New Roman"/>
        <family val="1"/>
      </rPr>
      <t xml:space="preserve"> </t>
    </r>
    <r>
      <rPr>
        <b/>
        <sz val="8"/>
        <color indexed="60"/>
        <rFont val="Times New Roman"/>
        <family val="1"/>
      </rPr>
      <t>контракта</t>
    </r>
    <r>
      <rPr>
        <b/>
        <sz val="8"/>
        <color indexed="8"/>
        <rFont val="Times New Roman"/>
        <family val="1"/>
      </rPr>
      <t xml:space="preserve">, представленное в виде независимой гарантии, выданной банком, или внесением денежных средств на указанный заказчиком счет </t>
    </r>
  </si>
  <si>
    <t>Количество заключенных  контрактов с авансированием</t>
  </si>
  <si>
    <t xml:space="preserve">Выплаченная сумма аванса по контрактам за отчетный период, тыс.руб. </t>
  </si>
  <si>
    <r>
      <rPr>
        <b/>
        <sz val="8"/>
        <color indexed="8"/>
        <rFont val="Times New Roman"/>
        <family val="1"/>
      </rPr>
      <t>в т.ч. бюджетные средства</t>
    </r>
    <r>
      <rPr>
        <b/>
        <sz val="8"/>
        <color indexed="10"/>
        <rFont val="Times New Roman"/>
        <family val="1"/>
      </rPr>
      <t xml:space="preserve"> (заполняют только казенные учреждения и органы власти)</t>
    </r>
  </si>
  <si>
    <r>
      <rPr>
        <b/>
        <sz val="8"/>
        <color indexed="8"/>
        <rFont val="Times New Roman"/>
        <family val="1"/>
      </rPr>
      <t xml:space="preserve">в т.ч. внебюджетные средства </t>
    </r>
    <r>
      <rPr>
        <b/>
        <sz val="8"/>
        <color indexed="10"/>
        <rFont val="Times New Roman"/>
        <family val="1"/>
      </rPr>
      <t>(заполняют бюджетные учреждения)</t>
    </r>
  </si>
  <si>
    <r>
      <rPr>
        <b/>
        <sz val="8"/>
        <color indexed="8"/>
        <rFont val="Times New Roman"/>
        <family val="1"/>
      </rPr>
      <t xml:space="preserve">в т.ч. по контрактам (договорам) заключенным </t>
    </r>
    <r>
      <rPr>
        <b/>
        <sz val="8"/>
        <color indexed="60"/>
        <rFont val="Times New Roman"/>
        <family val="1"/>
      </rPr>
      <t>с СМП, СОНО***</t>
    </r>
  </si>
  <si>
    <r>
      <rPr>
        <b/>
        <sz val="8"/>
        <color indexed="8"/>
        <rFont val="Times New Roman"/>
        <family val="1"/>
      </rPr>
      <t xml:space="preserve">в т.ч. по контрактам (договорам) заключенным </t>
    </r>
    <r>
      <rPr>
        <b/>
        <sz val="8"/>
        <color indexed="60"/>
        <rFont val="Times New Roman"/>
        <family val="1"/>
      </rPr>
      <t>с привлечением субподрядчиков, соисполнителей из числа СМП, СОНО***</t>
    </r>
  </si>
  <si>
    <r>
      <rPr>
        <b/>
        <sz val="8"/>
        <color indexed="8"/>
        <rFont val="Times New Roman"/>
        <family val="1"/>
      </rPr>
      <t xml:space="preserve">Общая сумма расторжения  (в случае расторжения контрактов, обязательства по которым частично исполнены, учитывается сумма неисполненных обязательств), </t>
    </r>
    <r>
      <rPr>
        <b/>
        <sz val="8"/>
        <color indexed="10"/>
        <rFont val="Times New Roman"/>
        <family val="1"/>
      </rPr>
      <t>тыс.руб.</t>
    </r>
  </si>
  <si>
    <r>
      <rPr>
        <b/>
        <sz val="8"/>
        <color indexed="8"/>
        <rFont val="Times New Roman"/>
        <family val="1"/>
      </rPr>
      <t xml:space="preserve">Количество расторгнутых  контрактов </t>
    </r>
    <r>
      <rPr>
        <b/>
        <sz val="8"/>
        <color indexed="60"/>
        <rFont val="Times New Roman"/>
        <family val="1"/>
      </rPr>
      <t>(без исполнения)</t>
    </r>
  </si>
  <si>
    <r>
      <rPr>
        <b/>
        <sz val="8"/>
        <color indexed="8"/>
        <rFont val="Times New Roman"/>
        <family val="1"/>
      </rPr>
      <t xml:space="preserve">Количество контрактов, </t>
    </r>
    <r>
      <rPr>
        <b/>
        <sz val="8"/>
        <color indexed="60"/>
        <rFont val="Times New Roman"/>
        <family val="1"/>
      </rPr>
      <t>расторгнутых заказчиком в одностороннем порядке</t>
    </r>
  </si>
  <si>
    <r>
      <rPr>
        <b/>
        <sz val="8"/>
        <color indexed="8"/>
        <rFont val="Times New Roman"/>
        <family val="1"/>
      </rPr>
      <t xml:space="preserve">Количество контрактов, </t>
    </r>
    <r>
      <rPr>
        <b/>
        <sz val="8"/>
        <color indexed="60"/>
        <rFont val="Times New Roman"/>
        <family val="1"/>
      </rPr>
      <t>расторгнутых поставщиком в одностороннем порядке</t>
    </r>
  </si>
  <si>
    <r>
      <rPr>
        <b/>
        <sz val="8"/>
        <color indexed="8"/>
        <rFont val="Times New Roman"/>
        <family val="1"/>
      </rPr>
      <t xml:space="preserve">в т.ч.  </t>
    </r>
    <r>
      <rPr>
        <b/>
        <sz val="8"/>
        <color indexed="60"/>
        <rFont val="Times New Roman"/>
        <family val="1"/>
      </rPr>
      <t>у СМП, СОНО***</t>
    </r>
  </si>
  <si>
    <r>
      <rPr>
        <b/>
        <sz val="8"/>
        <color indexed="8"/>
        <rFont val="Times New Roman"/>
        <family val="1"/>
      </rPr>
      <t xml:space="preserve">в т.ч. </t>
    </r>
    <r>
      <rPr>
        <b/>
        <sz val="8"/>
        <color indexed="60"/>
        <rFont val="Times New Roman"/>
        <family val="1"/>
      </rPr>
      <t>при привлечении субподрядчиков,</t>
    </r>
    <r>
      <rPr>
        <b/>
        <sz val="8"/>
        <color indexed="8"/>
        <rFont val="Times New Roman"/>
        <family val="1"/>
      </rPr>
      <t xml:space="preserve"> </t>
    </r>
    <r>
      <rPr>
        <b/>
        <sz val="8"/>
        <color indexed="60"/>
        <rFont val="Times New Roman"/>
        <family val="1"/>
      </rPr>
      <t>соисполнителей из числа СМП, СОНО***</t>
    </r>
  </si>
  <si>
    <r>
      <rPr>
        <b/>
        <sz val="8"/>
        <color indexed="8"/>
        <rFont val="Times New Roman"/>
        <family val="1"/>
      </rPr>
      <t>Сумма заключенных контрактов (договоров) в 2025 году</t>
    </r>
    <r>
      <rPr>
        <b/>
        <sz val="8"/>
        <color indexed="10"/>
        <rFont val="Times New Roman"/>
        <family val="1"/>
      </rPr>
      <t xml:space="preserve"> (с учетом доп.соглашений)</t>
    </r>
  </si>
  <si>
    <t>Оплаченная сумма по контрактам (договорам)* в  2025г.</t>
  </si>
  <si>
    <t>Заключено в 2025 году</t>
  </si>
  <si>
    <t>Оплачено* в  2025 г.</t>
  </si>
  <si>
    <t>Количество</t>
  </si>
  <si>
    <r>
      <rPr>
        <b/>
        <sz val="8"/>
        <rFont val="Times New Roman"/>
        <family val="1"/>
      </rPr>
      <t xml:space="preserve">Сумма, </t>
    </r>
    <r>
      <rPr>
        <b/>
        <sz val="8"/>
        <color indexed="10"/>
        <rFont val="Times New Roman"/>
        <family val="1"/>
      </rPr>
      <t>тыс.руб.</t>
    </r>
  </si>
  <si>
    <t>3</t>
  </si>
  <si>
    <t>4</t>
  </si>
  <si>
    <t>5</t>
  </si>
  <si>
    <t>6=8+10</t>
  </si>
  <si>
    <t>7=9+11</t>
  </si>
  <si>
    <t>12а</t>
  </si>
  <si>
    <t>12б</t>
  </si>
  <si>
    <t>13а</t>
  </si>
  <si>
    <t>13б</t>
  </si>
  <si>
    <t>Всего заключено контрактов (договоров) по состоявшимся закупкам</t>
  </si>
  <si>
    <t>Всего заключено закупок у ед.поставщика (исполнителя, подрядчика) ст.93 ФЗ №44 (сумма строк 2.1-2.9)</t>
  </si>
  <si>
    <t>2.1</t>
  </si>
  <si>
    <t>в т.ч. по п.1 ч.1</t>
  </si>
  <si>
    <t>х</t>
  </si>
  <si>
    <t>2.2</t>
  </si>
  <si>
    <t>в т.ч. по п.4 ч.1</t>
  </si>
  <si>
    <t>2.3</t>
  </si>
  <si>
    <t>в т.ч. по п.5 ч.1</t>
  </si>
  <si>
    <t>2.4</t>
  </si>
  <si>
    <t>в т.ч. по п.8 ч.1</t>
  </si>
  <si>
    <t>2.5</t>
  </si>
  <si>
    <t>в т.ч. по п.11 ч.1 (УИС)</t>
  </si>
  <si>
    <t>2.6</t>
  </si>
  <si>
    <t>в т.ч. по п.25 ч.1**</t>
  </si>
  <si>
    <t>2.7</t>
  </si>
  <si>
    <t>в т.ч. по п.29 ч.1</t>
  </si>
  <si>
    <t>2.8</t>
  </si>
  <si>
    <t>в т.ч. остальные пункты ч.1 ст.93</t>
  </si>
  <si>
    <t>2.9</t>
  </si>
  <si>
    <t>в т.ч. закупки по  ч.12 ст.93 ****</t>
  </si>
  <si>
    <t>Всего (сумма строк 1,2)</t>
  </si>
  <si>
    <t>Примечание:</t>
  </si>
  <si>
    <r>
      <rPr>
        <sz val="10"/>
        <rFont val="Times New Roman"/>
        <family val="1"/>
      </rPr>
      <t xml:space="preserve">* </t>
    </r>
    <r>
      <rPr>
        <sz val="10"/>
        <color indexed="10"/>
        <rFont val="Times New Roman"/>
        <family val="1"/>
      </rPr>
      <t xml:space="preserve">информация указывается по контрактам (договорам), которые оплачивались в 2025 году, независимо от года заключения </t>
    </r>
  </si>
  <si>
    <t>** по стр.2.6  заключенные контракты , не указываются по строкам 1.1-1.3</t>
  </si>
  <si>
    <r>
      <rPr>
        <sz val="10"/>
        <rFont val="Times New Roman"/>
        <family val="1"/>
      </rPr>
      <t xml:space="preserve">** </t>
    </r>
    <r>
      <rPr>
        <sz val="10"/>
        <color indexed="10"/>
        <rFont val="Times New Roman"/>
        <family val="1"/>
      </rPr>
      <t>по стр.2.9 заключенные контракты , не указываются по строкам 2.2 и 2.3 и указываются ТОЛЬКО ТЕ КОНТРАКТЫ которые были проведены и заключены в ЕИСе (не путать с закупками ЗМО, которые проводятся на разных эл.платформах)</t>
    </r>
  </si>
  <si>
    <t xml:space="preserve">*** указывается в  соответствии со ст.30 44-ФЗ, если указаны данные в графах 4 и 5, то должны быть заполнены графы 12(а,б)  и 13(а,б) </t>
  </si>
  <si>
    <t>**** по данной строке контракты публикуются в Реестре контрактов ЕИСа</t>
  </si>
  <si>
    <t>*****Под исполненным контрактом понимается контракт, исполненный в установленные контрактом сроки, товары, работы и услуги по которому приняты без замечаний и претензий и оплачены заказчиком.
1) В случае долгосрочных контрактов для расчетов берется доля финансирования этих контрактов в отчетный период.
2) Если в ходе исполнения контракта первоначальная сумма контракта изменялась на основании дополнительных соглашений (в соответствии с законодательством), то под суммой контракта принимается сложившаяся после внесения изменений сумма.</t>
  </si>
  <si>
    <t xml:space="preserve">****** Под нарушением заказчиком сроков оплаты за поставленные товары, выполненные работы, оказанные услуги понимаются нарушения оплаты заказчиком сроков независимо от того, по чьей вине это произошло заказчика или финансового органа. </t>
  </si>
  <si>
    <t xml:space="preserve">В случае поэтапного исполнения контракта сумма контракта с нарушенным сроком оплаты берется полностью. </t>
  </si>
  <si>
    <t>Приложение №2-1мз</t>
  </si>
  <si>
    <t>Информация* по цифровизации закупок малого объема за 2025 год</t>
  </si>
  <si>
    <t>Реквизиты принятого НПА</t>
  </si>
  <si>
    <t xml:space="preserve">Способ размещения (определения)
</t>
  </si>
  <si>
    <t>Количество муниципальных заказчиков</t>
  </si>
  <si>
    <t>Сумма заключенных договоров, тыс.руб.</t>
  </si>
  <si>
    <t xml:space="preserve">Количество заключенных договоров </t>
  </si>
  <si>
    <t xml:space="preserve">Количество ВСЕХ закупок проведенных за год на платформе ЗМО (учитываются все закупки, в т.ч. несостоявшиеся) </t>
  </si>
  <si>
    <t>Сложившаяся экономия по ЗМО (объявленная сумма ЗМО - заключенная сумма по ЗМО), тыс.руб.</t>
  </si>
  <si>
    <t xml:space="preserve">Указать платформы ЗМО на которых проводились закупки в 2025году </t>
  </si>
  <si>
    <t xml:space="preserve">в т.ч осуществляющие закупки на платформах ЗМО </t>
  </si>
  <si>
    <t xml:space="preserve">Всего </t>
  </si>
  <si>
    <t>С использованием  платформы ЗМО (в электронном виде)</t>
  </si>
  <si>
    <t>С использованием платформ ЗМО</t>
  </si>
  <si>
    <r>
      <rPr>
        <sz val="10"/>
        <rFont val="Times New Roman"/>
        <family val="1"/>
      </rPr>
      <t xml:space="preserve">2 </t>
    </r>
    <r>
      <rPr>
        <sz val="10"/>
        <color indexed="10"/>
        <rFont val="Times New Roman"/>
        <family val="1"/>
      </rPr>
      <t xml:space="preserve"> = (общее кол-во заказчиков  из приложения 4-мз, размещающих по 44-ФЗ)</t>
    </r>
  </si>
  <si>
    <r>
      <rPr>
        <sz val="10"/>
        <rFont val="Times New Roman"/>
        <family val="1"/>
      </rPr>
      <t xml:space="preserve">4 = </t>
    </r>
    <r>
      <rPr>
        <sz val="10"/>
        <color indexed="10"/>
        <rFont val="Times New Roman"/>
        <family val="1"/>
      </rPr>
      <t>(стр.2.2.+стр.2.3 приложения 2-мз по гр.6)</t>
    </r>
  </si>
  <si>
    <r>
      <rPr>
        <sz val="10"/>
        <rFont val="Times New Roman"/>
        <family val="1"/>
      </rPr>
      <t xml:space="preserve">6 = </t>
    </r>
    <r>
      <rPr>
        <sz val="10"/>
        <color indexed="10"/>
        <rFont val="Times New Roman"/>
        <family val="1"/>
      </rPr>
      <t>(стр.2.2.+стр.2.3 приложения 2-мз по гр.3)</t>
    </r>
  </si>
  <si>
    <t>в т.ч. по п.4 ч.1  ст.93 ФЗ №44</t>
  </si>
  <si>
    <t>в т.ч. по п.5 ч.1  ст.93 ФЗ №44</t>
  </si>
  <si>
    <t xml:space="preserve">Примечание: </t>
  </si>
  <si>
    <r>
      <rPr>
        <sz val="10"/>
        <rFont val="Times New Roman"/>
        <family val="1"/>
      </rPr>
      <t xml:space="preserve">* </t>
    </r>
    <r>
      <rPr>
        <sz val="10"/>
        <color indexed="10"/>
        <rFont val="Times New Roman"/>
        <family val="1"/>
      </rPr>
      <t>информация является расшифровкой к строкам 2.2, 2.3 указанным в приложении №2-мз</t>
    </r>
  </si>
  <si>
    <t>Промышленновскому муниципальному округу</t>
  </si>
  <si>
    <t>Централизованная</t>
  </si>
  <si>
    <t xml:space="preserve"> по Промышленновскому муниципальному округу</t>
  </si>
  <si>
    <t>Промышленновский муниципальный округ</t>
  </si>
  <si>
    <t>Постановление от 15.05.2020 № 852-П "О некоторых вопросах по обеспечению эффективности осуществления закупок для нужд Промышленновского муниципального округа"</t>
  </si>
  <si>
    <t xml:space="preserve">КУЗБАСС TRADE </t>
  </si>
</sst>
</file>

<file path=xl/styles.xml><?xml version="1.0" encoding="utf-8"?>
<styleSheet xmlns="http://schemas.openxmlformats.org/spreadsheetml/2006/main">
  <numFmts count="1">
    <numFmt numFmtId="164" formatCode="#,##0.0"/>
  </numFmts>
  <fonts count="42">
    <font>
      <sz val="10"/>
      <name val="Arial"/>
    </font>
    <font>
      <sz val="10"/>
      <name val="Arial Cy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60"/>
      <name val="Times New Roman"/>
      <family val="1"/>
    </font>
    <font>
      <sz val="8"/>
      <color indexed="10"/>
      <name val="Times New Roman"/>
      <family val="1"/>
    </font>
    <font>
      <u/>
      <sz val="8"/>
      <color indexed="8"/>
      <name val="Times New Roman"/>
      <family val="1"/>
    </font>
    <font>
      <b/>
      <sz val="7"/>
      <name val="Times New Roman"/>
      <family val="1"/>
    </font>
    <font>
      <b/>
      <sz val="7"/>
      <color indexed="8"/>
      <name val="Times New Roman"/>
      <family val="1"/>
    </font>
    <font>
      <b/>
      <sz val="8"/>
      <color indexed="8"/>
      <name val="Times New Roman"/>
      <family val="1"/>
    </font>
    <font>
      <u/>
      <sz val="10"/>
      <name val="Times New Roman"/>
      <family val="1"/>
    </font>
    <font>
      <u/>
      <sz val="10"/>
      <color indexed="10"/>
      <name val="Times New Roman"/>
      <family val="1"/>
    </font>
    <font>
      <b/>
      <u/>
      <sz val="10"/>
      <color indexed="10"/>
      <name val="Times New Roman"/>
      <family val="1"/>
    </font>
    <font>
      <b/>
      <u/>
      <sz val="10"/>
      <name val="Times New Roman"/>
      <family val="1"/>
    </font>
    <font>
      <b/>
      <u/>
      <sz val="12"/>
      <color indexed="8"/>
      <name val="Times New Roman"/>
      <family val="1"/>
    </font>
    <font>
      <sz val="8"/>
      <color indexed="60"/>
      <name val="Times New Roman"/>
      <family val="1"/>
    </font>
    <font>
      <sz val="7"/>
      <name val="Times New Roman"/>
      <family val="1"/>
    </font>
    <font>
      <sz val="7"/>
      <color indexed="8"/>
      <name val="Times New Roman"/>
      <family val="1"/>
    </font>
    <font>
      <sz val="11"/>
      <color indexed="8"/>
      <name val="Times New Roman"/>
      <family val="1"/>
    </font>
    <font>
      <b/>
      <sz val="8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60"/>
      <name val="Times New Roman"/>
      <family val="1"/>
    </font>
    <font>
      <b/>
      <sz val="8"/>
      <color indexed="10"/>
      <name val="Times New Roman"/>
      <family val="1"/>
    </font>
    <font>
      <sz val="10"/>
      <color indexed="8"/>
      <name val="Times New Roman"/>
      <family val="1"/>
    </font>
    <font>
      <sz val="10"/>
      <name val="XO Thames"/>
      <charset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2">
    <xf numFmtId="0" fontId="0" fillId="0" borderId="0">
      <alignment wrapText="1"/>
    </xf>
    <xf numFmtId="0" fontId="1" fillId="0" borderId="0"/>
    <xf numFmtId="0" fontId="2" fillId="0" borderId="0">
      <alignment wrapText="1"/>
    </xf>
    <xf numFmtId="0" fontId="3" fillId="0" borderId="0"/>
    <xf numFmtId="9" fontId="38" fillId="0" borderId="0" applyFill="0" applyBorder="0" applyProtection="0">
      <alignment wrapText="1"/>
    </xf>
    <xf numFmtId="9" fontId="38" fillId="0" borderId="0" applyFill="0" applyBorder="0" applyProtection="0">
      <alignment wrapText="1"/>
    </xf>
    <xf numFmtId="9" fontId="38" fillId="0" borderId="0" applyFill="0" applyBorder="0" applyProtection="0">
      <alignment wrapText="1"/>
    </xf>
    <xf numFmtId="9" fontId="38" fillId="0" borderId="0" applyFill="0" applyBorder="0" applyProtection="0">
      <alignment wrapText="1"/>
    </xf>
    <xf numFmtId="9" fontId="38" fillId="0" borderId="0" applyFill="0" applyBorder="0" applyProtection="0">
      <alignment wrapText="1"/>
    </xf>
    <xf numFmtId="9" fontId="38" fillId="0" borderId="0" applyFill="0" applyBorder="0" applyProtection="0">
      <alignment wrapText="1"/>
    </xf>
    <xf numFmtId="9" fontId="38" fillId="0" borderId="0" applyFill="0" applyBorder="0" applyProtection="0">
      <alignment wrapText="1"/>
    </xf>
    <xf numFmtId="9" fontId="38" fillId="0" borderId="0" applyFill="0" applyBorder="0" applyProtection="0">
      <alignment wrapText="1"/>
    </xf>
  </cellStyleXfs>
  <cellXfs count="175">
    <xf numFmtId="0" fontId="0" fillId="0" borderId="0" xfId="0">
      <alignment wrapText="1"/>
    </xf>
    <xf numFmtId="49" fontId="4" fillId="0" borderId="0" xfId="2" applyNumberFormat="1" applyFont="1">
      <alignment wrapText="1"/>
    </xf>
    <xf numFmtId="0" fontId="4" fillId="0" borderId="0" xfId="2" applyFont="1">
      <alignment wrapText="1"/>
    </xf>
    <xf numFmtId="49" fontId="4" fillId="0" borderId="0" xfId="0" applyNumberFormat="1" applyFont="1">
      <alignment wrapText="1"/>
    </xf>
    <xf numFmtId="0" fontId="4" fillId="0" borderId="0" xfId="0" applyFont="1">
      <alignment wrapText="1"/>
    </xf>
    <xf numFmtId="49" fontId="5" fillId="0" borderId="0" xfId="0" applyNumberFormat="1" applyFont="1" applyProtection="1">
      <alignment wrapText="1"/>
      <protection locked="0"/>
    </xf>
    <xf numFmtId="0" fontId="4" fillId="0" borderId="0" xfId="0" applyFont="1" applyProtection="1">
      <alignment wrapText="1"/>
      <protection locked="0"/>
    </xf>
    <xf numFmtId="49" fontId="8" fillId="0" borderId="0" xfId="0" applyNumberFormat="1" applyFont="1" applyProtection="1">
      <alignment wrapText="1"/>
      <protection locked="0"/>
    </xf>
    <xf numFmtId="0" fontId="8" fillId="0" borderId="0" xfId="0" applyFont="1" applyProtection="1">
      <alignment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49" fontId="4" fillId="0" borderId="0" xfId="0" applyNumberFormat="1" applyFont="1" applyProtection="1">
      <alignment wrapText="1"/>
      <protection locked="0"/>
    </xf>
    <xf numFmtId="0" fontId="11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9" fontId="5" fillId="0" borderId="0" xfId="2" applyNumberFormat="1" applyFont="1" applyProtection="1">
      <alignment wrapText="1"/>
      <protection locked="0"/>
    </xf>
    <xf numFmtId="0" fontId="9" fillId="0" borderId="0" xfId="2" applyFont="1" applyBorder="1" applyAlignment="1" applyProtection="1">
      <alignment horizontal="center" vertical="top" wrapText="1"/>
      <protection locked="0"/>
    </xf>
    <xf numFmtId="0" fontId="10" fillId="0" borderId="0" xfId="2" applyFont="1" applyBorder="1" applyAlignment="1" applyProtection="1">
      <alignment horizontal="center" vertical="top" wrapText="1"/>
      <protection locked="0"/>
    </xf>
    <xf numFmtId="0" fontId="13" fillId="0" borderId="0" xfId="0" applyFont="1" applyProtection="1">
      <alignment wrapText="1"/>
      <protection locked="0"/>
    </xf>
    <xf numFmtId="0" fontId="4" fillId="0" borderId="0" xfId="2" applyFont="1" applyProtection="1">
      <alignment wrapText="1"/>
      <protection locked="0"/>
    </xf>
    <xf numFmtId="0" fontId="9" fillId="2" borderId="0" xfId="2" applyFont="1" applyFill="1" applyBorder="1" applyAlignment="1" applyProtection="1">
      <alignment horizontal="center" vertical="top" wrapText="1"/>
      <protection locked="0"/>
    </xf>
    <xf numFmtId="49" fontId="5" fillId="0" borderId="1" xfId="2" applyNumberFormat="1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left" vertical="center" wrapText="1"/>
    </xf>
    <xf numFmtId="3" fontId="18" fillId="3" borderId="1" xfId="2" applyNumberFormat="1" applyFont="1" applyFill="1" applyBorder="1" applyAlignment="1">
      <alignment horizontal="center" vertical="center" wrapText="1"/>
    </xf>
    <xf numFmtId="4" fontId="18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18" fillId="3" borderId="1" xfId="2" applyNumberFormat="1" applyFont="1" applyFill="1" applyBorder="1" applyAlignment="1">
      <alignment horizontal="center" vertical="center" wrapText="1"/>
    </xf>
    <xf numFmtId="164" fontId="17" fillId="3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3" fontId="18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17" fillId="3" borderId="1" xfId="2" applyNumberFormat="1" applyFont="1" applyFill="1" applyBorder="1" applyAlignment="1" applyProtection="1">
      <alignment horizontal="center" vertical="center" wrapText="1"/>
    </xf>
    <xf numFmtId="3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17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17" fillId="3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>
      <alignment wrapText="1"/>
    </xf>
    <xf numFmtId="0" fontId="10" fillId="0" borderId="1" xfId="0" applyFont="1" applyFill="1" applyBorder="1" applyAlignment="1">
      <alignment horizontal="left" vertical="center" wrapText="1"/>
    </xf>
    <xf numFmtId="3" fontId="18" fillId="0" borderId="1" xfId="2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/>
    <xf numFmtId="49" fontId="12" fillId="0" borderId="1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wrapText="1"/>
    </xf>
    <xf numFmtId="0" fontId="4" fillId="0" borderId="1" xfId="0" applyFont="1" applyBorder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164" fontId="17" fillId="0" borderId="1" xfId="0" applyNumberFormat="1" applyFont="1" applyFill="1" applyBorder="1" applyAlignment="1" applyProtection="1">
      <alignment horizontal="center" vertical="center" wrapText="1"/>
    </xf>
    <xf numFmtId="49" fontId="11" fillId="0" borderId="0" xfId="2" applyNumberFormat="1" applyFont="1" applyAlignment="1">
      <alignment horizontal="left" wrapText="1"/>
    </xf>
    <xf numFmtId="49" fontId="4" fillId="0" borderId="0" xfId="2" applyNumberFormat="1" applyFont="1" applyFill="1" applyAlignment="1">
      <alignment horizontal="left" wrapText="1"/>
    </xf>
    <xf numFmtId="0" fontId="4" fillId="0" borderId="0" xfId="2" applyFont="1" applyFill="1">
      <alignment wrapText="1"/>
    </xf>
    <xf numFmtId="49" fontId="4" fillId="0" borderId="0" xfId="0" applyNumberFormat="1" applyFont="1" applyFill="1" applyAlignment="1">
      <alignment horizontal="left" wrapText="1"/>
    </xf>
    <xf numFmtId="0" fontId="4" fillId="0" borderId="0" xfId="0" applyFont="1" applyFill="1">
      <alignment wrapText="1"/>
    </xf>
    <xf numFmtId="49" fontId="4" fillId="0" borderId="0" xfId="0" applyNumberFormat="1" applyFont="1" applyFill="1">
      <alignment wrapText="1"/>
    </xf>
    <xf numFmtId="49" fontId="22" fillId="0" borderId="0" xfId="2" applyNumberFormat="1" applyFont="1" applyFill="1" applyAlignment="1">
      <alignment horizontal="left"/>
    </xf>
    <xf numFmtId="49" fontId="13" fillId="0" borderId="0" xfId="2" applyNumberFormat="1" applyFont="1" applyFill="1" applyAlignment="1">
      <alignment horizontal="left"/>
    </xf>
    <xf numFmtId="0" fontId="8" fillId="0" borderId="0" xfId="2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2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49" fontId="26" fillId="0" borderId="1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19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>
      <alignment wrapText="1"/>
    </xf>
    <xf numFmtId="3" fontId="4" fillId="0" borderId="0" xfId="2" applyNumberFormat="1" applyFont="1">
      <alignment wrapText="1"/>
    </xf>
    <xf numFmtId="49" fontId="12" fillId="0" borderId="0" xfId="0" applyNumberFormat="1" applyFont="1" applyAlignment="1">
      <alignment horizontal="left"/>
    </xf>
    <xf numFmtId="49" fontId="5" fillId="0" borderId="0" xfId="2" applyNumberFormat="1" applyFont="1">
      <alignment wrapText="1"/>
    </xf>
    <xf numFmtId="0" fontId="6" fillId="0" borderId="0" xfId="2" applyFont="1" applyBorder="1" applyAlignment="1">
      <alignment horizontal="right" vertical="top" wrapText="1"/>
    </xf>
    <xf numFmtId="0" fontId="28" fillId="0" borderId="0" xfId="2" applyFont="1" applyAlignment="1">
      <alignment vertical="top"/>
    </xf>
    <xf numFmtId="49" fontId="29" fillId="0" borderId="0" xfId="2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horizontal="left" vertical="center" wrapText="1"/>
    </xf>
    <xf numFmtId="3" fontId="19" fillId="0" borderId="0" xfId="2" applyNumberFormat="1" applyFont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9" fontId="29" fillId="0" borderId="1" xfId="2" applyNumberFormat="1" applyFont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25" fillId="0" borderId="1" xfId="2" applyFont="1" applyFill="1" applyBorder="1" applyAlignment="1">
      <alignment horizontal="left" vertical="center" wrapText="1"/>
    </xf>
    <xf numFmtId="0" fontId="19" fillId="0" borderId="3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0" fillId="3" borderId="1" xfId="2" applyFont="1" applyFill="1" applyBorder="1" applyAlignment="1">
      <alignment horizontal="left" vertical="center" wrapText="1"/>
    </xf>
    <xf numFmtId="3" fontId="19" fillId="0" borderId="0" xfId="2" applyNumberFormat="1" applyFont="1" applyFill="1" applyBorder="1" applyAlignment="1">
      <alignment horizontal="center" vertical="center" wrapText="1"/>
    </xf>
    <xf numFmtId="49" fontId="29" fillId="0" borderId="0" xfId="2" applyNumberFormat="1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left" vertical="center" wrapText="1"/>
    </xf>
    <xf numFmtId="49" fontId="4" fillId="0" borderId="0" xfId="2" applyNumberFormat="1" applyFont="1" applyAlignment="1"/>
    <xf numFmtId="0" fontId="4" fillId="0" borderId="0" xfId="2" applyFont="1" applyAlignment="1"/>
    <xf numFmtId="0" fontId="4" fillId="2" borderId="0" xfId="2" applyFont="1" applyFill="1" applyAlignment="1"/>
    <xf numFmtId="0" fontId="4" fillId="2" borderId="0" xfId="2" applyFont="1" applyFill="1">
      <alignment wrapText="1"/>
    </xf>
    <xf numFmtId="0" fontId="4" fillId="0" borderId="0" xfId="2" applyFont="1" applyFill="1" applyAlignment="1"/>
    <xf numFmtId="0" fontId="4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11" fillId="0" borderId="0" xfId="2" applyFont="1">
      <alignment wrapText="1"/>
    </xf>
    <xf numFmtId="0" fontId="11" fillId="0" borderId="0" xfId="0" applyFont="1" applyFill="1">
      <alignment wrapText="1"/>
    </xf>
    <xf numFmtId="0" fontId="11" fillId="0" borderId="0" xfId="2" applyFont="1" applyFill="1">
      <alignment wrapText="1"/>
    </xf>
    <xf numFmtId="0" fontId="11" fillId="0" borderId="0" xfId="2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49" fontId="40" fillId="0" borderId="0" xfId="0" applyNumberFormat="1" applyFont="1">
      <alignment wrapText="1"/>
    </xf>
    <xf numFmtId="0" fontId="40" fillId="0" borderId="0" xfId="0" applyFont="1">
      <alignment wrapText="1"/>
    </xf>
    <xf numFmtId="0" fontId="40" fillId="0" borderId="0" xfId="0" applyFont="1" applyAlignment="1">
      <alignment horizontal="left"/>
    </xf>
    <xf numFmtId="0" fontId="41" fillId="0" borderId="1" xfId="0" applyFont="1" applyBorder="1" applyAlignment="1">
      <alignment horizontal="left" vertical="center" wrapText="1"/>
    </xf>
    <xf numFmtId="0" fontId="28" fillId="3" borderId="1" xfId="2" applyNumberFormat="1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37" fillId="0" borderId="1" xfId="2" applyFont="1" applyBorder="1">
      <alignment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wrapText="1"/>
    </xf>
    <xf numFmtId="0" fontId="37" fillId="0" borderId="1" xfId="2" applyFont="1" applyFill="1" applyBorder="1">
      <alignment wrapText="1"/>
    </xf>
    <xf numFmtId="3" fontId="36" fillId="3" borderId="1" xfId="2" applyNumberFormat="1" applyFont="1" applyFill="1" applyBorder="1" applyAlignment="1">
      <alignment horizontal="center" vertical="center" wrapText="1"/>
    </xf>
    <xf numFmtId="3" fontId="36" fillId="0" borderId="1" xfId="2" applyNumberFormat="1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 applyProtection="1">
      <alignment horizontal="center" wrapText="1"/>
      <protection locked="0"/>
    </xf>
    <xf numFmtId="49" fontId="5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9" fillId="0" borderId="0" xfId="2" applyFont="1" applyBorder="1" applyAlignment="1" applyProtection="1">
      <alignment horizontal="center" vertical="top" wrapText="1"/>
      <protection locked="0"/>
    </xf>
    <xf numFmtId="0" fontId="9" fillId="2" borderId="5" xfId="2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16" fillId="0" borderId="1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39" fillId="0" borderId="4" xfId="0" applyFont="1" applyFill="1" applyBorder="1" applyAlignment="1">
      <alignment horizontal="left" wrapText="1"/>
    </xf>
    <xf numFmtId="0" fontId="40" fillId="0" borderId="0" xfId="0" applyFont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20" fillId="0" borderId="0" xfId="2" applyNumberFormat="1" applyFont="1" applyFill="1" applyBorder="1" applyAlignment="1">
      <alignment horizontal="left" wrapText="1"/>
    </xf>
    <xf numFmtId="49" fontId="11" fillId="0" borderId="0" xfId="2" applyNumberFormat="1" applyFont="1" applyBorder="1" applyAlignment="1">
      <alignment horizontal="left" wrapText="1"/>
    </xf>
    <xf numFmtId="49" fontId="11" fillId="0" borderId="0" xfId="2" applyNumberFormat="1" applyFont="1" applyBorder="1" applyAlignment="1">
      <alignment horizontal="left" vertical="center" wrapText="1"/>
    </xf>
    <xf numFmtId="0" fontId="20" fillId="0" borderId="0" xfId="2" applyNumberFormat="1" applyFont="1" applyFill="1" applyBorder="1" applyAlignment="1">
      <alignment horizontal="left" wrapText="1"/>
    </xf>
    <xf numFmtId="49" fontId="21" fillId="0" borderId="0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/>
    </xf>
    <xf numFmtId="0" fontId="10" fillId="0" borderId="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left" wrapText="1"/>
    </xf>
    <xf numFmtId="0" fontId="14" fillId="0" borderId="0" xfId="2" applyFont="1" applyFill="1" applyBorder="1" applyAlignment="1">
      <alignment wrapText="1"/>
    </xf>
    <xf numFmtId="49" fontId="29" fillId="0" borderId="1" xfId="2" applyNumberFormat="1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3" xfId="2"/>
    <cellStyle name="Обычный 4" xfId="3"/>
    <cellStyle name="Процентный 2" xfId="4"/>
    <cellStyle name="Процентный 2 2" xfId="5"/>
    <cellStyle name="Процентный 2 2 2" xfId="6"/>
    <cellStyle name="Процентный 2 3" xfId="7"/>
    <cellStyle name="Процентный 2 3 2" xfId="8"/>
    <cellStyle name="Процентный 2 4" xfId="9"/>
    <cellStyle name="Процентный 2 4 2" xfId="10"/>
    <cellStyle name="Процентный 2 5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7"/>
  <sheetViews>
    <sheetView tabSelected="1" topLeftCell="A7" zoomScaleNormal="100" workbookViewId="0">
      <selection activeCell="G46" sqref="G46"/>
    </sheetView>
  </sheetViews>
  <sheetFormatPr defaultColWidth="9" defaultRowHeight="12.75"/>
  <cols>
    <col min="1" max="1" width="6.140625" style="1" customWidth="1"/>
    <col min="2" max="2" width="30.7109375" style="2" customWidth="1"/>
    <col min="3" max="3" width="7" style="2" customWidth="1"/>
    <col min="4" max="4" width="8.28515625" style="2" customWidth="1"/>
    <col min="5" max="5" width="7.7109375" style="2" customWidth="1"/>
    <col min="6" max="6" width="5.7109375" style="2" customWidth="1"/>
    <col min="7" max="7" width="8.7109375" style="2" customWidth="1"/>
    <col min="8" max="8" width="7.42578125" style="2" customWidth="1"/>
    <col min="9" max="9" width="6.5703125" style="2" customWidth="1"/>
    <col min="10" max="10" width="5.85546875" style="2" customWidth="1"/>
    <col min="11" max="12" width="6.28515625" style="2" customWidth="1"/>
    <col min="13" max="13" width="7.5703125" style="2" customWidth="1"/>
    <col min="14" max="14" width="8" style="2" customWidth="1"/>
    <col min="15" max="15" width="8.28515625" style="2" customWidth="1"/>
    <col min="16" max="16" width="10" style="2" customWidth="1"/>
    <col min="17" max="17" width="11.140625" style="2" customWidth="1"/>
    <col min="18" max="18" width="9.140625" style="2" customWidth="1"/>
    <col min="19" max="19" width="9.7109375" style="2" customWidth="1"/>
    <col min="20" max="20" width="8.28515625" style="2" customWidth="1"/>
    <col min="21" max="21" width="11.140625" style="2" customWidth="1"/>
    <col min="22" max="22" width="10.42578125" style="2" customWidth="1"/>
    <col min="23" max="24" width="12.85546875" style="2" customWidth="1"/>
    <col min="25" max="25" width="11.85546875" style="2" customWidth="1"/>
    <col min="26" max="26" width="9.28515625" style="2" customWidth="1"/>
    <col min="27" max="16384" width="9" style="2"/>
  </cols>
  <sheetData>
    <row r="1" spans="1:26" s="4" customFormat="1" ht="12.75" customHeight="1">
      <c r="A1" s="3"/>
      <c r="X1" s="141" t="s">
        <v>0</v>
      </c>
      <c r="Y1" s="141"/>
    </row>
    <row r="2" spans="1:26" s="6" customFormat="1" ht="15.75" customHeight="1">
      <c r="A2" s="5"/>
      <c r="B2" s="142" t="s">
        <v>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26" s="8" customFormat="1" ht="15.75" customHeight="1">
      <c r="A3" s="7"/>
      <c r="C3" s="9"/>
      <c r="D3" s="9"/>
      <c r="E3" s="9"/>
      <c r="F3" s="9" t="s">
        <v>2</v>
      </c>
      <c r="G3" s="146" t="s">
        <v>174</v>
      </c>
      <c r="H3" s="146"/>
      <c r="I3" s="146"/>
      <c r="J3" s="146"/>
      <c r="K3" s="146"/>
      <c r="L3" s="146"/>
      <c r="M3" s="146"/>
      <c r="N3" s="146"/>
      <c r="O3" s="146"/>
      <c r="P3" s="146"/>
      <c r="Q3" s="9"/>
      <c r="R3" s="9"/>
      <c r="S3" s="9"/>
    </row>
    <row r="4" spans="1:26" s="6" customFormat="1" ht="15.75" customHeight="1">
      <c r="A4" s="5"/>
      <c r="B4" s="10"/>
      <c r="C4" s="10"/>
      <c r="D4" s="10"/>
      <c r="E4" s="10"/>
      <c r="F4" s="143" t="s">
        <v>3</v>
      </c>
      <c r="G4" s="143"/>
      <c r="H4" s="143"/>
      <c r="I4" s="143"/>
      <c r="J4" s="143"/>
      <c r="K4" s="143"/>
      <c r="L4" s="143"/>
      <c r="M4" s="143"/>
      <c r="N4" s="143"/>
      <c r="O4" s="10"/>
      <c r="P4" s="10"/>
      <c r="Q4" s="10"/>
      <c r="R4" s="10"/>
      <c r="S4" s="10"/>
    </row>
    <row r="5" spans="1:26" s="6" customFormat="1">
      <c r="A5" s="11"/>
      <c r="B5" s="12" t="s">
        <v>4</v>
      </c>
      <c r="C5" s="144" t="s">
        <v>175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3"/>
      <c r="O5" s="13"/>
      <c r="P5" s="13"/>
      <c r="Q5" s="13"/>
      <c r="R5" s="13"/>
    </row>
    <row r="6" spans="1:26" s="6" customFormat="1" ht="12.75" customHeight="1">
      <c r="A6" s="11"/>
      <c r="C6" s="134" t="s">
        <v>5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26" s="18" customFormat="1" ht="15.75" customHeight="1">
      <c r="A7" s="14"/>
      <c r="B7" s="15"/>
      <c r="C7" s="138"/>
      <c r="D7" s="138"/>
      <c r="E7" s="138"/>
      <c r="F7" s="138"/>
      <c r="G7" s="138"/>
      <c r="H7" s="138"/>
      <c r="I7" s="16"/>
      <c r="J7" s="16"/>
      <c r="K7" s="16"/>
      <c r="L7" s="16"/>
      <c r="M7" s="16"/>
      <c r="N7" s="16"/>
      <c r="O7" s="16"/>
      <c r="P7" s="16"/>
      <c r="Q7" s="16"/>
      <c r="R7" s="16"/>
      <c r="S7" s="15"/>
      <c r="T7" s="15"/>
      <c r="U7" s="15"/>
      <c r="V7" s="15"/>
      <c r="W7" s="15"/>
      <c r="X7" s="15"/>
      <c r="Y7" s="17" t="s">
        <v>6</v>
      </c>
    </row>
    <row r="8" spans="1:26" s="18" customFormat="1" ht="25.35" customHeight="1">
      <c r="A8" s="14"/>
      <c r="B8" s="19" t="s">
        <v>7</v>
      </c>
      <c r="C8" s="139">
        <v>82</v>
      </c>
      <c r="D8" s="139"/>
      <c r="E8" s="15"/>
      <c r="F8" s="15"/>
      <c r="G8" s="15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5"/>
      <c r="T8" s="15"/>
      <c r="U8" s="15"/>
      <c r="V8" s="15"/>
      <c r="W8" s="15"/>
      <c r="X8" s="15"/>
      <c r="Y8" s="17"/>
    </row>
    <row r="9" spans="1:26" s="18" customFormat="1" ht="15.75" customHeight="1">
      <c r="A9" s="14"/>
      <c r="B9" s="15"/>
      <c r="C9" s="140" t="s">
        <v>8</v>
      </c>
      <c r="D9" s="140"/>
      <c r="E9" s="15"/>
      <c r="F9" s="15"/>
      <c r="G9" s="15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5"/>
      <c r="T9" s="15"/>
      <c r="U9" s="15"/>
      <c r="V9" s="15"/>
      <c r="W9" s="15"/>
      <c r="X9" s="15"/>
      <c r="Y9" s="17"/>
    </row>
    <row r="10" spans="1:26" s="18" customForma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6" ht="21.75" customHeight="1">
      <c r="A11" s="135" t="s">
        <v>9</v>
      </c>
      <c r="B11" s="136" t="s">
        <v>10</v>
      </c>
      <c r="C11" s="137" t="s">
        <v>11</v>
      </c>
      <c r="D11" s="137"/>
      <c r="E11" s="137" t="s">
        <v>12</v>
      </c>
      <c r="F11" s="137" t="s">
        <v>13</v>
      </c>
      <c r="G11" s="137"/>
      <c r="H11" s="137"/>
      <c r="I11" s="137"/>
      <c r="J11" s="137"/>
      <c r="K11" s="137"/>
      <c r="L11" s="137"/>
      <c r="M11" s="137" t="s">
        <v>14</v>
      </c>
      <c r="N11" s="137" t="s">
        <v>15</v>
      </c>
      <c r="O11" s="137"/>
      <c r="P11" s="137"/>
      <c r="Q11" s="137"/>
      <c r="R11" s="137"/>
      <c r="S11" s="137"/>
      <c r="T11" s="137"/>
      <c r="U11" s="137" t="s">
        <v>16</v>
      </c>
      <c r="V11" s="137" t="s">
        <v>17</v>
      </c>
      <c r="W11" s="136" t="s">
        <v>18</v>
      </c>
      <c r="X11" s="136"/>
      <c r="Y11" s="145" t="s">
        <v>19</v>
      </c>
      <c r="Z11" s="145" t="s">
        <v>20</v>
      </c>
    </row>
    <row r="12" spans="1:26" ht="12.75" customHeight="1">
      <c r="A12" s="135"/>
      <c r="B12" s="136"/>
      <c r="C12" s="137"/>
      <c r="D12" s="137"/>
      <c r="E12" s="137"/>
      <c r="F12" s="137" t="s">
        <v>21</v>
      </c>
      <c r="G12" s="137" t="s">
        <v>22</v>
      </c>
      <c r="H12" s="137" t="s">
        <v>23</v>
      </c>
      <c r="I12" s="137"/>
      <c r="J12" s="137"/>
      <c r="K12" s="137"/>
      <c r="L12" s="137"/>
      <c r="M12" s="137"/>
      <c r="N12" s="137" t="s">
        <v>21</v>
      </c>
      <c r="O12" s="137" t="s">
        <v>22</v>
      </c>
      <c r="P12" s="137" t="s">
        <v>23</v>
      </c>
      <c r="Q12" s="137"/>
      <c r="R12" s="137"/>
      <c r="S12" s="137"/>
      <c r="T12" s="137"/>
      <c r="U12" s="137"/>
      <c r="V12" s="137"/>
      <c r="W12" s="136" t="s">
        <v>6</v>
      </c>
      <c r="X12" s="136" t="s">
        <v>24</v>
      </c>
      <c r="Y12" s="145"/>
      <c r="Z12" s="145"/>
    </row>
    <row r="13" spans="1:26" ht="101.25" customHeight="1">
      <c r="A13" s="135"/>
      <c r="B13" s="136"/>
      <c r="C13" s="21" t="s">
        <v>25</v>
      </c>
      <c r="D13" s="21" t="s">
        <v>26</v>
      </c>
      <c r="E13" s="137"/>
      <c r="F13" s="137"/>
      <c r="G13" s="137"/>
      <c r="H13" s="21" t="s">
        <v>27</v>
      </c>
      <c r="I13" s="21" t="s">
        <v>28</v>
      </c>
      <c r="J13" s="21" t="s">
        <v>29</v>
      </c>
      <c r="K13" s="21" t="s">
        <v>30</v>
      </c>
      <c r="L13" s="21" t="s">
        <v>31</v>
      </c>
      <c r="M13" s="137"/>
      <c r="N13" s="137"/>
      <c r="O13" s="137"/>
      <c r="P13" s="21" t="s">
        <v>32</v>
      </c>
      <c r="Q13" s="21" t="s">
        <v>33</v>
      </c>
      <c r="R13" s="21" t="s">
        <v>34</v>
      </c>
      <c r="S13" s="21" t="s">
        <v>35</v>
      </c>
      <c r="T13" s="21" t="s">
        <v>36</v>
      </c>
      <c r="U13" s="137"/>
      <c r="V13" s="137"/>
      <c r="W13" s="136"/>
      <c r="X13" s="136"/>
      <c r="Y13" s="145"/>
      <c r="Z13" s="145"/>
    </row>
    <row r="14" spans="1:26" s="25" customFormat="1" ht="30" customHeight="1">
      <c r="A14" s="22" t="s">
        <v>37</v>
      </c>
      <c r="B14" s="23">
        <v>2</v>
      </c>
      <c r="C14" s="23">
        <v>3</v>
      </c>
      <c r="D14" s="23">
        <v>4</v>
      </c>
      <c r="E14" s="23" t="s">
        <v>38</v>
      </c>
      <c r="F14" s="23">
        <v>6</v>
      </c>
      <c r="G14" s="24" t="s">
        <v>39</v>
      </c>
      <c r="H14" s="23">
        <v>8</v>
      </c>
      <c r="I14" s="23">
        <v>9</v>
      </c>
      <c r="J14" s="23">
        <v>10</v>
      </c>
      <c r="K14" s="23">
        <v>11</v>
      </c>
      <c r="L14" s="23">
        <v>12</v>
      </c>
      <c r="M14" s="23">
        <v>13</v>
      </c>
      <c r="N14" s="23">
        <v>14</v>
      </c>
      <c r="O14" s="23" t="s">
        <v>40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3">
        <v>21</v>
      </c>
      <c r="V14" s="23">
        <v>22</v>
      </c>
      <c r="W14" s="23" t="s">
        <v>41</v>
      </c>
      <c r="X14" s="23" t="s">
        <v>42</v>
      </c>
      <c r="Y14" s="23">
        <v>25</v>
      </c>
      <c r="Z14" s="23">
        <v>26</v>
      </c>
    </row>
    <row r="15" spans="1:26" ht="21">
      <c r="A15" s="26" t="s">
        <v>37</v>
      </c>
      <c r="B15" s="27" t="s">
        <v>43</v>
      </c>
      <c r="C15" s="28">
        <f>SUM(C16:C18)</f>
        <v>248</v>
      </c>
      <c r="D15" s="28">
        <f>SUM(D16:D18)</f>
        <v>9</v>
      </c>
      <c r="E15" s="29">
        <f>C15/(H15+I15+J15)</f>
        <v>2.9879518072289155</v>
      </c>
      <c r="F15" s="28">
        <f t="shared" ref="F15:W15" si="0">SUM(F16:F18)</f>
        <v>82</v>
      </c>
      <c r="G15" s="28">
        <f t="shared" si="0"/>
        <v>88</v>
      </c>
      <c r="H15" s="28">
        <f t="shared" si="0"/>
        <v>48</v>
      </c>
      <c r="I15" s="28">
        <f t="shared" si="0"/>
        <v>0</v>
      </c>
      <c r="J15" s="28">
        <f t="shared" si="0"/>
        <v>35</v>
      </c>
      <c r="K15" s="28">
        <f t="shared" si="0"/>
        <v>0</v>
      </c>
      <c r="L15" s="28">
        <f t="shared" si="0"/>
        <v>5</v>
      </c>
      <c r="M15" s="28">
        <f t="shared" si="0"/>
        <v>20</v>
      </c>
      <c r="N15" s="30">
        <f t="shared" si="0"/>
        <v>574071.1</v>
      </c>
      <c r="O15" s="30">
        <f t="shared" si="0"/>
        <v>575814.66999999993</v>
      </c>
      <c r="P15" s="30">
        <f t="shared" si="0"/>
        <v>344628.25</v>
      </c>
      <c r="Q15" s="30">
        <f t="shared" si="0"/>
        <v>0</v>
      </c>
      <c r="R15" s="30">
        <f t="shared" si="0"/>
        <v>229877.22</v>
      </c>
      <c r="S15" s="30">
        <f t="shared" si="0"/>
        <v>0</v>
      </c>
      <c r="T15" s="30">
        <f t="shared" si="0"/>
        <v>1309.2</v>
      </c>
      <c r="U15" s="30">
        <f t="shared" si="0"/>
        <v>228616.02</v>
      </c>
      <c r="V15" s="30">
        <f t="shared" si="0"/>
        <v>299400.07</v>
      </c>
      <c r="W15" s="30">
        <f t="shared" si="0"/>
        <v>46489.379999999976</v>
      </c>
      <c r="X15" s="31">
        <f>100-((V15+U15)/(P15+Q15+R15)*100)</f>
        <v>8.0920691668958256</v>
      </c>
      <c r="Y15" s="28">
        <f>SUM(Y16:Y18)</f>
        <v>1</v>
      </c>
      <c r="Z15" s="28">
        <f>SUM(Z16:Z18)</f>
        <v>2</v>
      </c>
    </row>
    <row r="16" spans="1:26">
      <c r="A16" s="26" t="s">
        <v>44</v>
      </c>
      <c r="B16" s="32" t="s">
        <v>45</v>
      </c>
      <c r="C16" s="33">
        <v>4</v>
      </c>
      <c r="D16" s="33">
        <v>0</v>
      </c>
      <c r="E16" s="29">
        <f>C16/(H16+I16+J16)</f>
        <v>2</v>
      </c>
      <c r="F16" s="33">
        <v>2</v>
      </c>
      <c r="G16" s="34">
        <f>SUM(H16:L16)</f>
        <v>2</v>
      </c>
      <c r="H16" s="35">
        <v>1</v>
      </c>
      <c r="I16" s="35">
        <v>0</v>
      </c>
      <c r="J16" s="35">
        <v>1</v>
      </c>
      <c r="K16" s="35">
        <v>0</v>
      </c>
      <c r="L16" s="35">
        <v>0</v>
      </c>
      <c r="M16" s="36">
        <v>0</v>
      </c>
      <c r="N16" s="37">
        <v>190424.36</v>
      </c>
      <c r="O16" s="38">
        <f>SUM(P16:T16)</f>
        <v>190424.36</v>
      </c>
      <c r="P16" s="37">
        <v>61702</v>
      </c>
      <c r="Q16" s="37">
        <v>0</v>
      </c>
      <c r="R16" s="37">
        <v>128722.36</v>
      </c>
      <c r="S16" s="37">
        <v>0</v>
      </c>
      <c r="T16" s="37">
        <v>0</v>
      </c>
      <c r="U16" s="37">
        <v>128722.36</v>
      </c>
      <c r="V16" s="37">
        <v>61702</v>
      </c>
      <c r="W16" s="38">
        <f>(P16+Q16+R16)-(V16+U16)</f>
        <v>0</v>
      </c>
      <c r="X16" s="31">
        <f>100-((V16+U16)/(P16+Q16+R16)*100)</f>
        <v>0</v>
      </c>
      <c r="Y16" s="39">
        <v>1</v>
      </c>
      <c r="Z16" s="39">
        <v>0</v>
      </c>
    </row>
    <row r="17" spans="1:26">
      <c r="A17" s="26" t="s">
        <v>46</v>
      </c>
      <c r="B17" s="40" t="s">
        <v>47</v>
      </c>
      <c r="C17" s="41">
        <v>170</v>
      </c>
      <c r="D17" s="33">
        <v>3</v>
      </c>
      <c r="E17" s="29">
        <f>C17/(H17+I17+J17)</f>
        <v>3.4</v>
      </c>
      <c r="F17" s="33">
        <v>49</v>
      </c>
      <c r="G17" s="34">
        <f>SUM(H17:L17)</f>
        <v>52</v>
      </c>
      <c r="H17" s="35">
        <v>33</v>
      </c>
      <c r="I17" s="35">
        <v>0</v>
      </c>
      <c r="J17" s="35">
        <v>17</v>
      </c>
      <c r="K17" s="35">
        <v>0</v>
      </c>
      <c r="L17" s="35">
        <v>2</v>
      </c>
      <c r="M17" s="36">
        <v>20</v>
      </c>
      <c r="N17" s="37">
        <v>326610.40000000002</v>
      </c>
      <c r="O17" s="38">
        <f>SUM(P17:T17)</f>
        <v>327774.45999999996</v>
      </c>
      <c r="P17" s="37">
        <v>267358.28999999998</v>
      </c>
      <c r="Q17" s="37">
        <v>0</v>
      </c>
      <c r="R17" s="37">
        <v>59394.04</v>
      </c>
      <c r="S17" s="37">
        <v>0</v>
      </c>
      <c r="T17" s="37">
        <v>1022.13</v>
      </c>
      <c r="U17" s="37">
        <v>59394.04</v>
      </c>
      <c r="V17" s="37">
        <v>226578.37</v>
      </c>
      <c r="W17" s="38">
        <f>(P17+Q17+R17)-(V17+U17)</f>
        <v>40779.919999999984</v>
      </c>
      <c r="X17" s="31">
        <f>100-((V17+U17)/(P17+Q17+R17)*100)</f>
        <v>12.480376191961668</v>
      </c>
      <c r="Y17" s="39">
        <v>0</v>
      </c>
      <c r="Z17" s="39">
        <v>2</v>
      </c>
    </row>
    <row r="18" spans="1:26">
      <c r="A18" s="26" t="s">
        <v>48</v>
      </c>
      <c r="B18" s="32" t="s">
        <v>49</v>
      </c>
      <c r="C18" s="41">
        <v>74</v>
      </c>
      <c r="D18" s="33">
        <v>6</v>
      </c>
      <c r="E18" s="29">
        <f>C18/(H18+I18+J18)</f>
        <v>2.3870967741935485</v>
      </c>
      <c r="F18" s="33">
        <v>31</v>
      </c>
      <c r="G18" s="34">
        <f>SUM(H18:L18)</f>
        <v>34</v>
      </c>
      <c r="H18" s="35">
        <v>14</v>
      </c>
      <c r="I18" s="35">
        <v>0</v>
      </c>
      <c r="J18" s="35">
        <v>17</v>
      </c>
      <c r="K18" s="35">
        <v>0</v>
      </c>
      <c r="L18" s="35">
        <v>3</v>
      </c>
      <c r="M18" s="36" t="s">
        <v>50</v>
      </c>
      <c r="N18" s="37">
        <v>57036.34</v>
      </c>
      <c r="O18" s="38">
        <f>SUM(P18:T18)</f>
        <v>57615.85</v>
      </c>
      <c r="P18" s="37">
        <v>15567.96</v>
      </c>
      <c r="Q18" s="37">
        <v>0</v>
      </c>
      <c r="R18" s="37">
        <v>41760.82</v>
      </c>
      <c r="S18" s="37">
        <v>0</v>
      </c>
      <c r="T18" s="37">
        <v>287.07</v>
      </c>
      <c r="U18" s="37">
        <v>40499.620000000003</v>
      </c>
      <c r="V18" s="37">
        <v>11119.7</v>
      </c>
      <c r="W18" s="38">
        <f>(P18+Q18+R18)-(V18+U18)</f>
        <v>5709.4599999999919</v>
      </c>
      <c r="X18" s="31">
        <f>100-((V18+U18)/(P18+Q18+R18)*100)</f>
        <v>9.9591514070245211</v>
      </c>
      <c r="Y18" s="39">
        <v>0</v>
      </c>
      <c r="Z18" s="39">
        <v>0</v>
      </c>
    </row>
    <row r="19" spans="1:26" s="4" customFormat="1" ht="18.75" customHeight="1">
      <c r="A19" s="42" t="s">
        <v>51</v>
      </c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  <c r="U19" s="45"/>
      <c r="V19" s="45"/>
      <c r="W19" s="45"/>
      <c r="X19" s="45"/>
      <c r="Y19" s="45"/>
      <c r="Z19" s="45"/>
    </row>
    <row r="20" spans="1:26" s="4" customFormat="1" ht="21.75" customHeight="1">
      <c r="A20" s="46" t="s">
        <v>52</v>
      </c>
      <c r="B20" s="47" t="s">
        <v>53</v>
      </c>
      <c r="C20" s="48">
        <v>248</v>
      </c>
      <c r="D20" s="49">
        <v>9</v>
      </c>
      <c r="E20" s="29">
        <f>C20/(H20+I20+J20)</f>
        <v>2.9879518072289155</v>
      </c>
      <c r="F20" s="48">
        <v>82</v>
      </c>
      <c r="G20" s="34">
        <f>SUM(H20:L20)</f>
        <v>88</v>
      </c>
      <c r="H20" s="48">
        <v>48</v>
      </c>
      <c r="I20" s="48">
        <v>0</v>
      </c>
      <c r="J20" s="48">
        <v>35</v>
      </c>
      <c r="K20" s="50">
        <v>0</v>
      </c>
      <c r="L20" s="51">
        <v>5</v>
      </c>
      <c r="M20" s="36">
        <v>20</v>
      </c>
      <c r="N20" s="50">
        <v>574071.1</v>
      </c>
      <c r="O20" s="38">
        <f>SUM(P20:T20)</f>
        <v>575814.66999999993</v>
      </c>
      <c r="P20" s="50">
        <v>344628.25</v>
      </c>
      <c r="Q20" s="50">
        <v>0</v>
      </c>
      <c r="R20" s="50">
        <v>229877.22</v>
      </c>
      <c r="S20" s="52">
        <v>0</v>
      </c>
      <c r="T20" s="45">
        <v>1309.2</v>
      </c>
      <c r="U20" s="45">
        <v>228616.02</v>
      </c>
      <c r="V20" s="45">
        <v>299400.07</v>
      </c>
      <c r="W20" s="38">
        <f>(P20+Q20+R20)-(V20+U20)</f>
        <v>46489.380000000005</v>
      </c>
      <c r="X20" s="31">
        <f>100-((V20+U20)/(P20+Q20+R20)*100)</f>
        <v>8.0920691668958256</v>
      </c>
      <c r="Y20" s="45">
        <v>1</v>
      </c>
      <c r="Z20" s="45">
        <v>2</v>
      </c>
    </row>
    <row r="21" spans="1:26" ht="12.75" customHeight="1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</row>
    <row r="22" spans="1:26" ht="12.75" customHeight="1">
      <c r="A22" s="152" t="s">
        <v>54</v>
      </c>
      <c r="B22" s="1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26" s="55" customFormat="1" ht="35.25" customHeight="1">
      <c r="A23" s="153" t="s">
        <v>55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54"/>
      <c r="U23" s="54"/>
    </row>
    <row r="24" spans="1:26" s="57" customFormat="1" ht="12.75" customHeight="1">
      <c r="A24" s="154" t="s">
        <v>56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56"/>
    </row>
    <row r="25" spans="1:26" s="58" customFormat="1" ht="12.75" customHeight="1">
      <c r="A25" s="149" t="s">
        <v>57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56"/>
    </row>
    <row r="26" spans="1:26" s="4" customFormat="1" ht="12.75" customHeight="1">
      <c r="A26" s="149" t="s">
        <v>58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spans="1:26" s="4" customFormat="1" ht="12.75" customHeight="1">
      <c r="A27" s="149" t="s">
        <v>59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spans="1:26" s="55" customFormat="1">
      <c r="A28" s="59" t="s">
        <v>60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6" s="55" customFormat="1" ht="12.75" customHeight="1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54"/>
      <c r="U29" s="54"/>
    </row>
    <row r="30" spans="1:26" ht="15.75">
      <c r="A30" s="60" t="s">
        <v>61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spans="1:26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26" s="4" customFormat="1" ht="15.75" customHeight="1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1:12" s="4" customFormat="1" ht="15.75" customHeight="1">
      <c r="A33" s="120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s="4" customFormat="1">
      <c r="A34" s="120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</row>
    <row r="35" spans="1:12">
      <c r="A35" s="120"/>
      <c r="B35" s="120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>
      <c r="A36" s="122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>
      <c r="A37" s="148"/>
      <c r="B37" s="148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</sheetData>
  <sheetProtection selectLockedCells="1" selectUnlockedCells="1"/>
  <mergeCells count="39">
    <mergeCell ref="A32:L32"/>
    <mergeCell ref="A37:B37"/>
    <mergeCell ref="A27:O27"/>
    <mergeCell ref="A29:S29"/>
    <mergeCell ref="A21:P21"/>
    <mergeCell ref="A22:B22"/>
    <mergeCell ref="A23:S23"/>
    <mergeCell ref="A24:O24"/>
    <mergeCell ref="A25:O25"/>
    <mergeCell ref="A26:O26"/>
    <mergeCell ref="Z11:Z13"/>
    <mergeCell ref="F12:F13"/>
    <mergeCell ref="G12:G13"/>
    <mergeCell ref="H12:L12"/>
    <mergeCell ref="N12:N13"/>
    <mergeCell ref="O12:O13"/>
    <mergeCell ref="P12:T12"/>
    <mergeCell ref="W12:W13"/>
    <mergeCell ref="X12:X13"/>
    <mergeCell ref="X1:Y1"/>
    <mergeCell ref="B2:S2"/>
    <mergeCell ref="F4:N4"/>
    <mergeCell ref="C5:M5"/>
    <mergeCell ref="N11:T11"/>
    <mergeCell ref="U11:U13"/>
    <mergeCell ref="V11:V13"/>
    <mergeCell ref="W11:X11"/>
    <mergeCell ref="Y11:Y13"/>
    <mergeCell ref="G3:P3"/>
    <mergeCell ref="C6:M6"/>
    <mergeCell ref="A11:A13"/>
    <mergeCell ref="B11:B13"/>
    <mergeCell ref="C11:D12"/>
    <mergeCell ref="E11:E13"/>
    <mergeCell ref="F11:L11"/>
    <mergeCell ref="C7:H7"/>
    <mergeCell ref="C8:D8"/>
    <mergeCell ref="C9:D9"/>
    <mergeCell ref="M11:M13"/>
  </mergeCells>
  <printOptions horizontalCentered="1"/>
  <pageMargins left="0.19652777777777777" right="0.19652777777777777" top="0.39374999999999999" bottom="0.19652777777777777" header="0.51181102362204722" footer="0.51181102362204722"/>
  <pageSetup paperSize="9" scale="59" firstPageNumber="7" fitToHeight="10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7"/>
  <sheetViews>
    <sheetView zoomScale="86" zoomScaleNormal="86" workbookViewId="0">
      <selection activeCell="A22" sqref="A22:L27"/>
    </sheetView>
  </sheetViews>
  <sheetFormatPr defaultColWidth="9" defaultRowHeight="12.75"/>
  <cols>
    <col min="1" max="1" width="6.140625" style="1" customWidth="1"/>
    <col min="2" max="2" width="25.28515625" style="2" customWidth="1"/>
    <col min="3" max="3" width="10.140625" style="2" customWidth="1"/>
    <col min="4" max="4" width="7" style="2" customWidth="1"/>
    <col min="5" max="5" width="8.28515625" style="2" customWidth="1"/>
    <col min="6" max="6" width="7.7109375" style="2" customWidth="1"/>
    <col min="7" max="7" width="5.7109375" style="2" customWidth="1"/>
    <col min="8" max="8" width="8.7109375" style="2" customWidth="1"/>
    <col min="9" max="9" width="7.42578125" style="2" customWidth="1"/>
    <col min="10" max="10" width="6.5703125" style="2" customWidth="1"/>
    <col min="11" max="11" width="5.85546875" style="2" customWidth="1"/>
    <col min="12" max="13" width="6.28515625" style="2" customWidth="1"/>
    <col min="14" max="14" width="7.5703125" style="2" customWidth="1"/>
    <col min="15" max="15" width="8" style="2" customWidth="1"/>
    <col min="16" max="16" width="8.28515625" style="2" customWidth="1"/>
    <col min="17" max="17" width="10" style="2" customWidth="1"/>
    <col min="18" max="18" width="11.140625" style="2" customWidth="1"/>
    <col min="19" max="19" width="9.140625" style="2" customWidth="1"/>
    <col min="20" max="20" width="9.7109375" style="2" customWidth="1"/>
    <col min="21" max="21" width="8.28515625" style="2" customWidth="1"/>
    <col min="22" max="22" width="11.140625" style="2" customWidth="1"/>
    <col min="23" max="23" width="10.42578125" style="2" customWidth="1"/>
    <col min="24" max="24" width="10.28515625" style="2" customWidth="1"/>
    <col min="25" max="25" width="12.85546875" style="2" customWidth="1"/>
    <col min="26" max="26" width="11.85546875" style="2" customWidth="1"/>
    <col min="27" max="27" width="9.28515625" style="2" customWidth="1"/>
    <col min="28" max="28" width="9" style="2"/>
    <col min="29" max="29" width="17.85546875" style="2" customWidth="1"/>
    <col min="30" max="16384" width="9" style="2"/>
  </cols>
  <sheetData>
    <row r="1" spans="1:29" s="4" customFormat="1" ht="12.75" customHeight="1">
      <c r="A1" s="3"/>
      <c r="X1" s="141" t="s">
        <v>62</v>
      </c>
      <c r="Y1" s="141"/>
    </row>
    <row r="2" spans="1:29" s="6" customFormat="1" ht="15.75" customHeight="1">
      <c r="A2" s="5"/>
      <c r="B2" s="142" t="s">
        <v>63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9" s="8" customFormat="1" ht="15.75" customHeight="1">
      <c r="A3" s="7"/>
      <c r="D3" s="9"/>
      <c r="E3" s="9"/>
      <c r="F3" s="9"/>
      <c r="G3" s="142" t="s">
        <v>176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9"/>
      <c r="S3" s="9"/>
      <c r="T3" s="9"/>
      <c r="U3" s="9"/>
      <c r="V3" s="9"/>
    </row>
    <row r="4" spans="1:29" s="6" customFormat="1" ht="15" customHeight="1">
      <c r="A4" s="5"/>
      <c r="B4" s="10"/>
      <c r="C4" s="10"/>
      <c r="D4" s="10"/>
      <c r="E4" s="10"/>
      <c r="F4" s="10"/>
      <c r="G4" s="10"/>
      <c r="H4" s="143" t="s">
        <v>3</v>
      </c>
      <c r="I4" s="143"/>
      <c r="J4" s="143"/>
      <c r="K4" s="143"/>
      <c r="L4" s="143"/>
      <c r="M4" s="143"/>
      <c r="N4" s="143"/>
      <c r="O4" s="143"/>
      <c r="P4" s="143"/>
      <c r="Q4" s="10"/>
      <c r="R4" s="10"/>
      <c r="S4" s="10"/>
      <c r="T4" s="10"/>
      <c r="U4" s="10"/>
      <c r="V4" s="10"/>
    </row>
    <row r="5" spans="1:29" s="18" customFormat="1" ht="15.75" customHeight="1">
      <c r="A5" s="14"/>
      <c r="B5" s="15"/>
      <c r="C5" s="15"/>
      <c r="D5" s="138"/>
      <c r="E5" s="138"/>
      <c r="F5" s="138"/>
      <c r="G5" s="138"/>
      <c r="H5" s="138"/>
      <c r="I5" s="138"/>
      <c r="J5" s="16"/>
      <c r="K5" s="16"/>
      <c r="L5" s="16"/>
      <c r="M5" s="16"/>
      <c r="N5" s="16"/>
      <c r="O5" s="16"/>
      <c r="P5" s="16"/>
      <c r="Q5" s="16"/>
      <c r="R5" s="16"/>
      <c r="S5" s="16"/>
      <c r="T5" s="15"/>
      <c r="U5" s="15"/>
      <c r="V5" s="15"/>
      <c r="W5" s="15"/>
      <c r="X5" s="15"/>
      <c r="Y5" s="15"/>
      <c r="Z5" s="17" t="s">
        <v>6</v>
      </c>
    </row>
    <row r="6" spans="1:29" s="18" customForma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9" ht="21.75" customHeight="1">
      <c r="A7" s="135" t="s">
        <v>9</v>
      </c>
      <c r="B7" s="136" t="s">
        <v>10</v>
      </c>
      <c r="C7" s="155" t="s">
        <v>64</v>
      </c>
      <c r="D7" s="137" t="s">
        <v>11</v>
      </c>
      <c r="E7" s="137"/>
      <c r="F7" s="137" t="s">
        <v>12</v>
      </c>
      <c r="G7" s="137" t="s">
        <v>13</v>
      </c>
      <c r="H7" s="137"/>
      <c r="I7" s="137"/>
      <c r="J7" s="137"/>
      <c r="K7" s="137"/>
      <c r="L7" s="137"/>
      <c r="M7" s="137"/>
      <c r="N7" s="137" t="s">
        <v>14</v>
      </c>
      <c r="O7" s="137" t="s">
        <v>15</v>
      </c>
      <c r="P7" s="137"/>
      <c r="Q7" s="137"/>
      <c r="R7" s="137"/>
      <c r="S7" s="137"/>
      <c r="T7" s="137"/>
      <c r="U7" s="137"/>
      <c r="V7" s="137" t="s">
        <v>65</v>
      </c>
      <c r="W7" s="137" t="s">
        <v>66</v>
      </c>
      <c r="X7" s="136" t="s">
        <v>18</v>
      </c>
      <c r="Y7" s="136"/>
      <c r="Z7" s="137" t="s">
        <v>67</v>
      </c>
      <c r="AA7" s="137" t="s">
        <v>68</v>
      </c>
      <c r="AB7" s="155" t="s">
        <v>69</v>
      </c>
      <c r="AC7" s="155" t="s">
        <v>70</v>
      </c>
    </row>
    <row r="8" spans="1:29" ht="12.75" customHeight="1">
      <c r="A8" s="135"/>
      <c r="B8" s="136"/>
      <c r="C8" s="155"/>
      <c r="D8" s="137"/>
      <c r="E8" s="137"/>
      <c r="F8" s="137"/>
      <c r="G8" s="137" t="s">
        <v>21</v>
      </c>
      <c r="H8" s="137" t="s">
        <v>22</v>
      </c>
      <c r="I8" s="137" t="s">
        <v>23</v>
      </c>
      <c r="J8" s="137"/>
      <c r="K8" s="137"/>
      <c r="L8" s="137"/>
      <c r="M8" s="137"/>
      <c r="N8" s="137"/>
      <c r="O8" s="137" t="s">
        <v>21</v>
      </c>
      <c r="P8" s="137" t="s">
        <v>22</v>
      </c>
      <c r="Q8" s="137" t="s">
        <v>23</v>
      </c>
      <c r="R8" s="137"/>
      <c r="S8" s="137"/>
      <c r="T8" s="137"/>
      <c r="U8" s="137"/>
      <c r="V8" s="137"/>
      <c r="W8" s="137"/>
      <c r="X8" s="136" t="s">
        <v>6</v>
      </c>
      <c r="Y8" s="136" t="s">
        <v>24</v>
      </c>
      <c r="Z8" s="137"/>
      <c r="AA8" s="137"/>
      <c r="AB8" s="155"/>
      <c r="AC8" s="155"/>
    </row>
    <row r="9" spans="1:29" ht="101.25" customHeight="1">
      <c r="A9" s="135"/>
      <c r="B9" s="136"/>
      <c r="C9" s="155"/>
      <c r="D9" s="21" t="s">
        <v>25</v>
      </c>
      <c r="E9" s="21" t="s">
        <v>26</v>
      </c>
      <c r="F9" s="137"/>
      <c r="G9" s="137"/>
      <c r="H9" s="137"/>
      <c r="I9" s="21" t="s">
        <v>27</v>
      </c>
      <c r="J9" s="21" t="s">
        <v>28</v>
      </c>
      <c r="K9" s="21" t="s">
        <v>29</v>
      </c>
      <c r="L9" s="21" t="s">
        <v>30</v>
      </c>
      <c r="M9" s="21" t="s">
        <v>31</v>
      </c>
      <c r="N9" s="137"/>
      <c r="O9" s="137"/>
      <c r="P9" s="137"/>
      <c r="Q9" s="21" t="s">
        <v>71</v>
      </c>
      <c r="R9" s="21" t="s">
        <v>72</v>
      </c>
      <c r="S9" s="21" t="s">
        <v>73</v>
      </c>
      <c r="T9" s="21" t="s">
        <v>74</v>
      </c>
      <c r="U9" s="21" t="s">
        <v>75</v>
      </c>
      <c r="V9" s="137"/>
      <c r="W9" s="137"/>
      <c r="X9" s="136"/>
      <c r="Y9" s="136"/>
      <c r="Z9" s="137"/>
      <c r="AA9" s="137"/>
      <c r="AB9" s="155"/>
      <c r="AC9" s="155"/>
    </row>
    <row r="10" spans="1:29" s="68" customFormat="1" ht="42.75" customHeight="1">
      <c r="A10" s="65" t="s">
        <v>37</v>
      </c>
      <c r="B10" s="66">
        <v>2</v>
      </c>
      <c r="C10" s="66">
        <v>3</v>
      </c>
      <c r="D10" s="66">
        <v>4</v>
      </c>
      <c r="E10" s="66">
        <v>5</v>
      </c>
      <c r="F10" s="66" t="s">
        <v>76</v>
      </c>
      <c r="G10" s="66">
        <v>7</v>
      </c>
      <c r="H10" s="66" t="s">
        <v>77</v>
      </c>
      <c r="I10" s="66">
        <v>9</v>
      </c>
      <c r="J10" s="66">
        <v>10</v>
      </c>
      <c r="K10" s="66">
        <v>11</v>
      </c>
      <c r="L10" s="66">
        <v>12</v>
      </c>
      <c r="M10" s="66">
        <v>13</v>
      </c>
      <c r="N10" s="66">
        <v>14</v>
      </c>
      <c r="O10" s="66">
        <v>15</v>
      </c>
      <c r="P10" s="67" t="s">
        <v>78</v>
      </c>
      <c r="Q10" s="66">
        <v>17</v>
      </c>
      <c r="R10" s="66">
        <v>18</v>
      </c>
      <c r="S10" s="66">
        <v>19</v>
      </c>
      <c r="T10" s="66">
        <v>20</v>
      </c>
      <c r="U10" s="66">
        <v>21</v>
      </c>
      <c r="V10" s="66">
        <v>22</v>
      </c>
      <c r="W10" s="66">
        <v>23</v>
      </c>
      <c r="X10" s="66" t="s">
        <v>79</v>
      </c>
      <c r="Y10" s="66" t="s">
        <v>80</v>
      </c>
      <c r="Z10" s="66">
        <v>26</v>
      </c>
      <c r="AA10" s="66">
        <v>27</v>
      </c>
      <c r="AB10" s="66">
        <v>28</v>
      </c>
      <c r="AC10" s="66">
        <v>29</v>
      </c>
    </row>
    <row r="11" spans="1:29" ht="21">
      <c r="A11" s="26" t="s">
        <v>37</v>
      </c>
      <c r="B11" s="27" t="s">
        <v>43</v>
      </c>
      <c r="C11" s="69">
        <f>SUM(C12:C13)</f>
        <v>105</v>
      </c>
      <c r="D11" s="28">
        <f>SUM(D12:D13)</f>
        <v>12</v>
      </c>
      <c r="E11" s="28">
        <f>SUM(E12:E13)</f>
        <v>2</v>
      </c>
      <c r="F11" s="29">
        <f>D11/(I11+J11+K11)</f>
        <v>2.4</v>
      </c>
      <c r="G11" s="28">
        <f t="shared" ref="G11:X11" si="0">SUM(G12:G13)</f>
        <v>5</v>
      </c>
      <c r="H11" s="28">
        <f t="shared" si="0"/>
        <v>5</v>
      </c>
      <c r="I11" s="28">
        <f t="shared" si="0"/>
        <v>3</v>
      </c>
      <c r="J11" s="28">
        <f t="shared" si="0"/>
        <v>0</v>
      </c>
      <c r="K11" s="28">
        <f t="shared" si="0"/>
        <v>2</v>
      </c>
      <c r="L11" s="28">
        <f t="shared" si="0"/>
        <v>0</v>
      </c>
      <c r="M11" s="28">
        <f t="shared" si="0"/>
        <v>0</v>
      </c>
      <c r="N11" s="28">
        <f t="shared" si="0"/>
        <v>2</v>
      </c>
      <c r="O11" s="30">
        <f t="shared" si="0"/>
        <v>17752.47</v>
      </c>
      <c r="P11" s="30">
        <f t="shared" si="0"/>
        <v>17752.47</v>
      </c>
      <c r="Q11" s="30">
        <f t="shared" si="0"/>
        <v>7811.38</v>
      </c>
      <c r="R11" s="30">
        <f t="shared" si="0"/>
        <v>0</v>
      </c>
      <c r="S11" s="30">
        <f t="shared" si="0"/>
        <v>9941.09</v>
      </c>
      <c r="T11" s="30">
        <f t="shared" si="0"/>
        <v>0</v>
      </c>
      <c r="U11" s="30">
        <f t="shared" si="0"/>
        <v>0</v>
      </c>
      <c r="V11" s="30">
        <f t="shared" si="0"/>
        <v>9941.09</v>
      </c>
      <c r="W11" s="30">
        <f t="shared" si="0"/>
        <v>5696.34</v>
      </c>
      <c r="X11" s="30">
        <f t="shared" si="0"/>
        <v>2115.0400000000009</v>
      </c>
      <c r="Y11" s="31">
        <f>100-((W11+V11)/(Q11+R11+S11)*100)</f>
        <v>11.914060409621868</v>
      </c>
      <c r="Z11" s="28">
        <f>SUM(Z12:Z13)</f>
        <v>0</v>
      </c>
      <c r="AA11" s="28">
        <f>SUM(AA12:AA13)</f>
        <v>0</v>
      </c>
      <c r="AB11" s="28">
        <f>SUM(AB12:AB13)</f>
        <v>0</v>
      </c>
      <c r="AC11" s="70"/>
    </row>
    <row r="12" spans="1:29">
      <c r="A12" s="26" t="s">
        <v>44</v>
      </c>
      <c r="B12" s="32" t="s">
        <v>45</v>
      </c>
      <c r="C12" s="32"/>
      <c r="D12" s="33"/>
      <c r="E12" s="33"/>
      <c r="F12" s="29" t="e">
        <f>D12/(I12+J12+K12)</f>
        <v>#DIV/0!</v>
      </c>
      <c r="G12" s="33"/>
      <c r="H12" s="34">
        <f>SUM(I12:M12)</f>
        <v>0</v>
      </c>
      <c r="I12" s="35"/>
      <c r="J12" s="35"/>
      <c r="K12" s="35"/>
      <c r="L12" s="35"/>
      <c r="M12" s="35"/>
      <c r="N12" s="36"/>
      <c r="O12" s="37"/>
      <c r="P12" s="38">
        <f>SUM(Q12:U12)</f>
        <v>0</v>
      </c>
      <c r="Q12" s="37"/>
      <c r="R12" s="37"/>
      <c r="S12" s="37"/>
      <c r="T12" s="37"/>
      <c r="U12" s="37"/>
      <c r="V12" s="37"/>
      <c r="W12" s="37"/>
      <c r="X12" s="38">
        <f>(Q12+R12+S12)-(W12+V12)</f>
        <v>0</v>
      </c>
      <c r="Y12" s="31" t="e">
        <f>100-((W12+V12)/(Q12+R12+S12)*100)</f>
        <v>#DIV/0!</v>
      </c>
      <c r="Z12" s="39"/>
      <c r="AA12" s="39"/>
      <c r="AB12" s="39"/>
      <c r="AC12" s="39"/>
    </row>
    <row r="13" spans="1:29">
      <c r="A13" s="26" t="s">
        <v>46</v>
      </c>
      <c r="B13" s="40" t="s">
        <v>47</v>
      </c>
      <c r="C13" s="32">
        <v>105</v>
      </c>
      <c r="D13" s="41">
        <v>12</v>
      </c>
      <c r="E13" s="33">
        <v>2</v>
      </c>
      <c r="F13" s="29">
        <f>D13/(I13+J13+K13)</f>
        <v>2.4</v>
      </c>
      <c r="G13" s="33">
        <v>5</v>
      </c>
      <c r="H13" s="34">
        <f>SUM(I13:M13)</f>
        <v>5</v>
      </c>
      <c r="I13" s="35">
        <v>3</v>
      </c>
      <c r="J13" s="35">
        <v>0</v>
      </c>
      <c r="K13" s="35">
        <v>2</v>
      </c>
      <c r="L13" s="35">
        <v>0</v>
      </c>
      <c r="M13" s="35">
        <v>0</v>
      </c>
      <c r="N13" s="36">
        <v>2</v>
      </c>
      <c r="O13" s="37">
        <v>17752.47</v>
      </c>
      <c r="P13" s="38">
        <f>SUM(Q13:U13)</f>
        <v>17752.47</v>
      </c>
      <c r="Q13" s="37">
        <v>7811.38</v>
      </c>
      <c r="R13" s="37">
        <v>0</v>
      </c>
      <c r="S13" s="37">
        <v>9941.09</v>
      </c>
      <c r="T13" s="37">
        <v>0</v>
      </c>
      <c r="U13" s="37">
        <v>0</v>
      </c>
      <c r="V13" s="37">
        <v>9941.09</v>
      </c>
      <c r="W13" s="37">
        <v>5696.34</v>
      </c>
      <c r="X13" s="38">
        <f>(Q13+R13+S13)-(W13+V13)</f>
        <v>2115.0400000000009</v>
      </c>
      <c r="Y13" s="31">
        <f>100-((W13+V13)/(Q13+R13+S13)*100)</f>
        <v>11.914060409621868</v>
      </c>
      <c r="Z13" s="39">
        <v>0</v>
      </c>
      <c r="AA13" s="39">
        <v>0</v>
      </c>
      <c r="AB13" s="39">
        <v>0</v>
      </c>
      <c r="AC13" s="39"/>
    </row>
    <row r="14" spans="1:29">
      <c r="I14" s="71"/>
      <c r="J14" s="71"/>
      <c r="K14" s="71"/>
      <c r="L14" s="71"/>
      <c r="M14" s="71"/>
      <c r="N14" s="71"/>
      <c r="O14" s="71"/>
    </row>
    <row r="15" spans="1:29">
      <c r="I15" s="71"/>
      <c r="J15" s="71"/>
      <c r="K15" s="71"/>
      <c r="L15" s="71"/>
      <c r="M15" s="71"/>
      <c r="N15" s="71"/>
      <c r="O15" s="71"/>
    </row>
    <row r="16" spans="1:29" ht="12.75" customHeight="1">
      <c r="A16" s="151" t="s">
        <v>54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</row>
    <row r="17" spans="1:25">
      <c r="A17" s="72" t="s">
        <v>81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1:25" s="55" customFormat="1" ht="32.25" customHeight="1">
      <c r="A18" s="153" t="s">
        <v>82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54"/>
      <c r="V18" s="54"/>
    </row>
    <row r="19" spans="1:25" s="55" customFormat="1" ht="12.75" customHeight="1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54"/>
      <c r="V19" s="54"/>
    </row>
    <row r="20" spans="1:25" ht="15.75">
      <c r="A20" s="60" t="s">
        <v>83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25" s="4" customFormat="1" ht="15.75" customHeight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1:25" s="4" customFormat="1" ht="15.75" customHeight="1">
      <c r="A23" s="120"/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25" s="4" customFormat="1">
      <c r="A24" s="120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25" s="4" customFormat="1">
      <c r="A25" s="120"/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25">
      <c r="A26" s="122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25">
      <c r="A27" s="148"/>
      <c r="B27" s="148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</sheetData>
  <sheetProtection selectLockedCells="1" selectUnlockedCells="1"/>
  <mergeCells count="33">
    <mergeCell ref="AB7:AB9"/>
    <mergeCell ref="AC7:AC9"/>
    <mergeCell ref="G8:G9"/>
    <mergeCell ref="H8:H9"/>
    <mergeCell ref="I8:M8"/>
    <mergeCell ref="O8:O9"/>
    <mergeCell ref="P8:P9"/>
    <mergeCell ref="Z7:Z9"/>
    <mergeCell ref="AA7:AA9"/>
    <mergeCell ref="X1:Y1"/>
    <mergeCell ref="B2:U2"/>
    <mergeCell ref="H4:P4"/>
    <mergeCell ref="D5:I5"/>
    <mergeCell ref="Q8:U8"/>
    <mergeCell ref="D7:E8"/>
    <mergeCell ref="F7:F9"/>
    <mergeCell ref="Y8:Y9"/>
    <mergeCell ref="A22:L22"/>
    <mergeCell ref="A27:B27"/>
    <mergeCell ref="G3:Q3"/>
    <mergeCell ref="A7:A9"/>
    <mergeCell ref="B7:B9"/>
    <mergeCell ref="C7:C9"/>
    <mergeCell ref="G7:M7"/>
    <mergeCell ref="N7:N9"/>
    <mergeCell ref="O7:U7"/>
    <mergeCell ref="A19:T19"/>
    <mergeCell ref="A16:Q16"/>
    <mergeCell ref="A18:T18"/>
    <mergeCell ref="X7:Y7"/>
    <mergeCell ref="X8:X9"/>
    <mergeCell ref="V7:V9"/>
    <mergeCell ref="W7:W9"/>
  </mergeCells>
  <printOptions horizontalCentered="1"/>
  <pageMargins left="0.19652777777777777" right="0.19652777777777777" top="0.39374999999999999" bottom="0.19652777777777777" header="0.51181102362204722" footer="0.51181102362204722"/>
  <pageSetup paperSize="9" scale="53" firstPageNumber="7" fitToHeight="10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45"/>
  <sheetViews>
    <sheetView topLeftCell="A13" zoomScaleNormal="100" workbookViewId="0">
      <selection activeCell="A40" sqref="A40:L46"/>
    </sheetView>
  </sheetViews>
  <sheetFormatPr defaultColWidth="9" defaultRowHeight="12.75"/>
  <cols>
    <col min="1" max="1" width="6.85546875" style="1" customWidth="1"/>
    <col min="2" max="2" width="38.5703125" style="2" customWidth="1"/>
    <col min="3" max="3" width="9.7109375" style="2" customWidth="1"/>
    <col min="4" max="4" width="11.5703125" style="2" customWidth="1"/>
    <col min="5" max="5" width="12" style="2" customWidth="1"/>
    <col min="6" max="6" width="11.140625" style="2" customWidth="1"/>
    <col min="7" max="7" width="13.140625" style="2" customWidth="1"/>
    <col min="8" max="8" width="10.140625" style="2" customWidth="1"/>
    <col min="9" max="9" width="11.28515625" style="2" customWidth="1"/>
    <col min="10" max="11" width="9" style="2"/>
    <col min="12" max="12" width="14" style="2" customWidth="1"/>
    <col min="13" max="13" width="12.85546875" style="2" customWidth="1"/>
    <col min="14" max="14" width="16.28515625" style="2" customWidth="1"/>
    <col min="15" max="15" width="11.42578125" style="2" customWidth="1"/>
    <col min="16" max="16" width="16.28515625" style="2" customWidth="1"/>
    <col min="17" max="17" width="11.42578125" style="2" customWidth="1"/>
    <col min="18" max="18" width="9.7109375" style="2" customWidth="1"/>
    <col min="19" max="19" width="10" style="2" customWidth="1"/>
    <col min="20" max="21" width="9" style="2"/>
    <col min="22" max="22" width="7.85546875" style="2" customWidth="1"/>
    <col min="23" max="23" width="9.42578125" style="2" bestFit="1" customWidth="1"/>
    <col min="24" max="24" width="8" style="2" customWidth="1"/>
    <col min="25" max="25" width="9" style="2"/>
    <col min="26" max="26" width="20.28515625" style="2" customWidth="1"/>
    <col min="27" max="16384" width="9" style="2"/>
  </cols>
  <sheetData>
    <row r="2" spans="1:28" ht="12.75" customHeight="1"/>
    <row r="3" spans="1:28" ht="18" customHeight="1">
      <c r="A3" s="73"/>
      <c r="B3" s="159" t="s">
        <v>84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28" s="75" customFormat="1" ht="15.75" customHeight="1">
      <c r="A4" s="74" t="s">
        <v>2</v>
      </c>
      <c r="B4" s="160" t="s">
        <v>177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28" s="75" customFormat="1" ht="15" customHeight="1">
      <c r="B5" s="161" t="s">
        <v>3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1:28">
      <c r="A6" s="76"/>
      <c r="B6" s="77"/>
      <c r="C6" s="78"/>
      <c r="D6" s="78"/>
      <c r="E6" s="78"/>
      <c r="F6" s="78"/>
      <c r="G6" s="78"/>
    </row>
    <row r="7" spans="1:28" ht="22.5" customHeight="1">
      <c r="A7" s="164" t="s">
        <v>85</v>
      </c>
      <c r="B7" s="156" t="s">
        <v>86</v>
      </c>
      <c r="C7" s="157" t="s">
        <v>87</v>
      </c>
      <c r="D7" s="157"/>
      <c r="E7" s="157"/>
      <c r="F7" s="156" t="s">
        <v>88</v>
      </c>
      <c r="G7" s="156"/>
      <c r="H7" s="156"/>
      <c r="I7" s="156"/>
      <c r="J7" s="156"/>
      <c r="K7" s="156"/>
      <c r="L7" s="156"/>
      <c r="M7" s="156"/>
      <c r="N7" s="156"/>
      <c r="O7" s="156"/>
      <c r="P7" s="156" t="s">
        <v>89</v>
      </c>
      <c r="Q7" s="156"/>
      <c r="R7" s="156"/>
      <c r="S7" s="156"/>
      <c r="T7" s="158" t="s">
        <v>90</v>
      </c>
      <c r="U7" s="158" t="s">
        <v>91</v>
      </c>
      <c r="V7" s="156" t="s">
        <v>92</v>
      </c>
      <c r="W7" s="156"/>
      <c r="X7" s="156" t="s">
        <v>93</v>
      </c>
      <c r="Y7" s="156"/>
      <c r="Z7" s="156" t="s">
        <v>94</v>
      </c>
      <c r="AA7" s="165" t="s">
        <v>95</v>
      </c>
      <c r="AB7" s="165" t="s">
        <v>96</v>
      </c>
    </row>
    <row r="8" spans="1:28" ht="52.5" customHeight="1">
      <c r="A8" s="164"/>
      <c r="B8" s="156"/>
      <c r="C8" s="157"/>
      <c r="D8" s="157"/>
      <c r="E8" s="157"/>
      <c r="F8" s="156" t="s">
        <v>25</v>
      </c>
      <c r="G8" s="156"/>
      <c r="H8" s="156" t="s">
        <v>97</v>
      </c>
      <c r="I8" s="156"/>
      <c r="J8" s="156" t="s">
        <v>98</v>
      </c>
      <c r="K8" s="156"/>
      <c r="L8" s="156" t="s">
        <v>99</v>
      </c>
      <c r="M8" s="156"/>
      <c r="N8" s="156" t="s">
        <v>100</v>
      </c>
      <c r="O8" s="156"/>
      <c r="P8" s="156" t="s">
        <v>101</v>
      </c>
      <c r="Q8" s="156" t="s">
        <v>102</v>
      </c>
      <c r="R8" s="156" t="s">
        <v>103</v>
      </c>
      <c r="S8" s="156" t="s">
        <v>104</v>
      </c>
      <c r="T8" s="158"/>
      <c r="U8" s="158"/>
      <c r="V8" s="156"/>
      <c r="W8" s="156"/>
      <c r="X8" s="156"/>
      <c r="Y8" s="156"/>
      <c r="Z8" s="156"/>
      <c r="AA8" s="165"/>
      <c r="AB8" s="165"/>
    </row>
    <row r="9" spans="1:28" ht="84">
      <c r="A9" s="164"/>
      <c r="B9" s="156"/>
      <c r="C9" s="79" t="s">
        <v>25</v>
      </c>
      <c r="D9" s="79" t="s">
        <v>105</v>
      </c>
      <c r="E9" s="79" t="s">
        <v>106</v>
      </c>
      <c r="F9" s="79" t="s">
        <v>107</v>
      </c>
      <c r="G9" s="79" t="s">
        <v>108</v>
      </c>
      <c r="H9" s="79" t="s">
        <v>109</v>
      </c>
      <c r="I9" s="79" t="s">
        <v>110</v>
      </c>
      <c r="J9" s="79" t="s">
        <v>109</v>
      </c>
      <c r="K9" s="79" t="s">
        <v>110</v>
      </c>
      <c r="L9" s="79" t="s">
        <v>109</v>
      </c>
      <c r="M9" s="79" t="s">
        <v>110</v>
      </c>
      <c r="N9" s="79" t="s">
        <v>109</v>
      </c>
      <c r="O9" s="79" t="s">
        <v>110</v>
      </c>
      <c r="P9" s="156"/>
      <c r="Q9" s="156"/>
      <c r="R9" s="156"/>
      <c r="S9" s="156"/>
      <c r="T9" s="158"/>
      <c r="U9" s="158"/>
      <c r="V9" s="80" t="s">
        <v>111</v>
      </c>
      <c r="W9" s="80" t="s">
        <v>112</v>
      </c>
      <c r="X9" s="80" t="s">
        <v>111</v>
      </c>
      <c r="Y9" s="80" t="s">
        <v>112</v>
      </c>
      <c r="Z9" s="156"/>
      <c r="AA9" s="165"/>
      <c r="AB9" s="165"/>
    </row>
    <row r="10" spans="1:28">
      <c r="A10" s="81" t="s">
        <v>37</v>
      </c>
      <c r="B10" s="20" t="s">
        <v>52</v>
      </c>
      <c r="C10" s="20" t="s">
        <v>113</v>
      </c>
      <c r="D10" s="20" t="s">
        <v>114</v>
      </c>
      <c r="E10" s="20" t="s">
        <v>115</v>
      </c>
      <c r="F10" s="82" t="s">
        <v>116</v>
      </c>
      <c r="G10" s="82" t="s">
        <v>117</v>
      </c>
      <c r="H10" s="82">
        <v>8</v>
      </c>
      <c r="I10" s="82">
        <v>9</v>
      </c>
      <c r="J10" s="82">
        <v>10</v>
      </c>
      <c r="K10" s="82">
        <v>11</v>
      </c>
      <c r="L10" s="83" t="s">
        <v>118</v>
      </c>
      <c r="M10" s="82" t="s">
        <v>119</v>
      </c>
      <c r="N10" s="83" t="s">
        <v>120</v>
      </c>
      <c r="O10" s="82" t="s">
        <v>121</v>
      </c>
      <c r="P10" s="82">
        <v>14</v>
      </c>
      <c r="Q10" s="82">
        <v>15</v>
      </c>
      <c r="R10" s="82">
        <v>16</v>
      </c>
      <c r="S10" s="82">
        <v>17</v>
      </c>
      <c r="T10" s="82">
        <v>18</v>
      </c>
      <c r="U10" s="82">
        <v>19</v>
      </c>
      <c r="V10" s="82">
        <v>20</v>
      </c>
      <c r="W10" s="82">
        <v>21</v>
      </c>
      <c r="X10" s="82">
        <v>22</v>
      </c>
      <c r="Y10" s="82">
        <v>23</v>
      </c>
      <c r="Z10" s="82">
        <v>24</v>
      </c>
      <c r="AA10" s="64">
        <v>25</v>
      </c>
      <c r="AB10" s="64">
        <v>26</v>
      </c>
    </row>
    <row r="11" spans="1:28" ht="21">
      <c r="A11" s="84" t="s">
        <v>37</v>
      </c>
      <c r="B11" s="85" t="s">
        <v>122</v>
      </c>
      <c r="C11" s="124">
        <f t="shared" ref="C11:AB11" si="0">SUM(C12:C14)</f>
        <v>130</v>
      </c>
      <c r="D11" s="124">
        <f t="shared" si="0"/>
        <v>119</v>
      </c>
      <c r="E11" s="124">
        <f t="shared" si="0"/>
        <v>1</v>
      </c>
      <c r="F11" s="124">
        <f t="shared" si="0"/>
        <v>299157.83999999997</v>
      </c>
      <c r="G11" s="124">
        <f t="shared" si="0"/>
        <v>178534.84</v>
      </c>
      <c r="H11" s="124">
        <f t="shared" si="0"/>
        <v>213857.57</v>
      </c>
      <c r="I11" s="124">
        <f t="shared" si="0"/>
        <v>157251.26</v>
      </c>
      <c r="J11" s="124">
        <f t="shared" si="0"/>
        <v>85300.27</v>
      </c>
      <c r="K11" s="124">
        <f t="shared" si="0"/>
        <v>21283.58</v>
      </c>
      <c r="L11" s="124">
        <f t="shared" si="0"/>
        <v>52657.91</v>
      </c>
      <c r="M11" s="124">
        <f t="shared" si="0"/>
        <v>41344.410000000003</v>
      </c>
      <c r="N11" s="124">
        <f t="shared" si="0"/>
        <v>61701.99</v>
      </c>
      <c r="O11" s="124">
        <f t="shared" si="0"/>
        <v>0</v>
      </c>
      <c r="P11" s="124">
        <f t="shared" si="0"/>
        <v>9221.65</v>
      </c>
      <c r="Q11" s="124">
        <f t="shared" si="0"/>
        <v>5</v>
      </c>
      <c r="R11" s="124">
        <f t="shared" si="0"/>
        <v>3</v>
      </c>
      <c r="S11" s="124">
        <f t="shared" si="0"/>
        <v>0</v>
      </c>
      <c r="T11" s="124">
        <f t="shared" si="0"/>
        <v>3</v>
      </c>
      <c r="U11" s="124">
        <f t="shared" si="0"/>
        <v>0</v>
      </c>
      <c r="V11" s="124">
        <f t="shared" si="0"/>
        <v>91</v>
      </c>
      <c r="W11" s="124">
        <f t="shared" si="0"/>
        <v>39771.620000000003</v>
      </c>
      <c r="X11" s="124">
        <f t="shared" si="0"/>
        <v>7</v>
      </c>
      <c r="Y11" s="124">
        <f t="shared" si="0"/>
        <v>129944.3</v>
      </c>
      <c r="Z11" s="124">
        <f t="shared" si="0"/>
        <v>0</v>
      </c>
      <c r="AA11" s="124">
        <f t="shared" si="0"/>
        <v>1</v>
      </c>
      <c r="AB11" s="124">
        <f t="shared" si="0"/>
        <v>37280.99</v>
      </c>
    </row>
    <row r="12" spans="1:28" ht="15">
      <c r="A12" s="20" t="s">
        <v>44</v>
      </c>
      <c r="B12" s="32" t="s">
        <v>45</v>
      </c>
      <c r="C12" s="125">
        <v>1</v>
      </c>
      <c r="D12" s="125"/>
      <c r="E12" s="125">
        <v>1</v>
      </c>
      <c r="F12" s="125">
        <f t="shared" ref="F12:G14" si="1">SUM(H12,J12)</f>
        <v>61701.99</v>
      </c>
      <c r="G12" s="125">
        <f t="shared" si="1"/>
        <v>0</v>
      </c>
      <c r="H12" s="125"/>
      <c r="I12" s="125"/>
      <c r="J12" s="125">
        <v>61701.99</v>
      </c>
      <c r="K12" s="125">
        <v>0</v>
      </c>
      <c r="L12" s="125"/>
      <c r="M12" s="125"/>
      <c r="N12" s="125">
        <v>61701.99</v>
      </c>
      <c r="O12" s="125">
        <v>0</v>
      </c>
      <c r="P12" s="126">
        <v>0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7">
        <v>0</v>
      </c>
      <c r="W12" s="127">
        <v>0</v>
      </c>
      <c r="X12" s="128">
        <v>0</v>
      </c>
      <c r="Y12" s="128">
        <v>0</v>
      </c>
      <c r="Z12" s="128">
        <v>0</v>
      </c>
      <c r="AA12" s="129">
        <v>0</v>
      </c>
      <c r="AB12" s="129">
        <v>0</v>
      </c>
    </row>
    <row r="13" spans="1:28" ht="15">
      <c r="A13" s="20" t="s">
        <v>46</v>
      </c>
      <c r="B13" s="32" t="s">
        <v>47</v>
      </c>
      <c r="C13" s="125">
        <v>116</v>
      </c>
      <c r="D13" s="125">
        <v>108</v>
      </c>
      <c r="E13" s="125"/>
      <c r="F13" s="125">
        <f t="shared" si="1"/>
        <v>226435.41999999998</v>
      </c>
      <c r="G13" s="125">
        <f t="shared" si="1"/>
        <v>167652.79999999999</v>
      </c>
      <c r="H13" s="125">
        <v>208700.53</v>
      </c>
      <c r="I13" s="125">
        <v>152214.22</v>
      </c>
      <c r="J13" s="125">
        <v>17734.89</v>
      </c>
      <c r="K13" s="125">
        <v>15438.58</v>
      </c>
      <c r="L13" s="125">
        <v>45165.48</v>
      </c>
      <c r="M13" s="125">
        <v>33990.370000000003</v>
      </c>
      <c r="N13" s="125"/>
      <c r="O13" s="125"/>
      <c r="P13" s="126">
        <v>9221.65</v>
      </c>
      <c r="Q13" s="126">
        <v>4</v>
      </c>
      <c r="R13" s="126">
        <v>3</v>
      </c>
      <c r="S13" s="126">
        <v>0</v>
      </c>
      <c r="T13" s="126">
        <v>2</v>
      </c>
      <c r="U13" s="129">
        <v>0</v>
      </c>
      <c r="V13" s="127">
        <v>81</v>
      </c>
      <c r="W13" s="127">
        <v>29137.58</v>
      </c>
      <c r="X13" s="128">
        <v>5</v>
      </c>
      <c r="Y13" s="128">
        <v>128866.3</v>
      </c>
      <c r="Z13" s="128">
        <v>0</v>
      </c>
      <c r="AA13" s="129">
        <v>1</v>
      </c>
      <c r="AB13" s="129">
        <v>37280.99</v>
      </c>
    </row>
    <row r="14" spans="1:28" ht="15">
      <c r="A14" s="20" t="s">
        <v>48</v>
      </c>
      <c r="B14" s="32" t="s">
        <v>49</v>
      </c>
      <c r="C14" s="125">
        <v>13</v>
      </c>
      <c r="D14" s="125">
        <v>11</v>
      </c>
      <c r="E14" s="125"/>
      <c r="F14" s="125">
        <f t="shared" si="1"/>
        <v>11020.43</v>
      </c>
      <c r="G14" s="125">
        <f t="shared" si="1"/>
        <v>10882.04</v>
      </c>
      <c r="H14" s="125">
        <v>5157.04</v>
      </c>
      <c r="I14" s="125">
        <v>5037.04</v>
      </c>
      <c r="J14" s="125">
        <v>5863.39</v>
      </c>
      <c r="K14" s="125">
        <v>5845</v>
      </c>
      <c r="L14" s="125">
        <v>7492.43</v>
      </c>
      <c r="M14" s="125">
        <v>7354.04</v>
      </c>
      <c r="N14" s="125"/>
      <c r="O14" s="125"/>
      <c r="P14" s="126">
        <v>0</v>
      </c>
      <c r="Q14" s="126">
        <v>1</v>
      </c>
      <c r="R14" s="126">
        <v>0</v>
      </c>
      <c r="S14" s="126">
        <v>0</v>
      </c>
      <c r="T14" s="126">
        <v>1</v>
      </c>
      <c r="U14" s="129">
        <v>0</v>
      </c>
      <c r="V14" s="127">
        <v>10</v>
      </c>
      <c r="W14" s="127">
        <v>10634.04</v>
      </c>
      <c r="X14" s="128">
        <v>2</v>
      </c>
      <c r="Y14" s="128">
        <v>1078</v>
      </c>
      <c r="Z14" s="128">
        <v>0</v>
      </c>
      <c r="AA14" s="129">
        <v>0</v>
      </c>
      <c r="AB14" s="129">
        <v>0</v>
      </c>
    </row>
    <row r="15" spans="1:28" ht="31.5">
      <c r="A15" s="26" t="s">
        <v>52</v>
      </c>
      <c r="B15" s="86" t="s">
        <v>123</v>
      </c>
      <c r="C15" s="130">
        <f t="shared" ref="C15:AB15" si="2">SUM(C16:C24)</f>
        <v>3108</v>
      </c>
      <c r="D15" s="130">
        <f t="shared" si="2"/>
        <v>7</v>
      </c>
      <c r="E15" s="130">
        <f t="shared" si="2"/>
        <v>1</v>
      </c>
      <c r="F15" s="130">
        <f t="shared" si="2"/>
        <v>680099.09999999986</v>
      </c>
      <c r="G15" s="130">
        <f>SUM(G16:G24)</f>
        <v>1237782.6000000001</v>
      </c>
      <c r="H15" s="130">
        <f t="shared" si="2"/>
        <v>163480.35999999999</v>
      </c>
      <c r="I15" s="130">
        <f t="shared" si="2"/>
        <v>937682.31</v>
      </c>
      <c r="J15" s="130">
        <f t="shared" si="2"/>
        <v>516618.74000000005</v>
      </c>
      <c r="K15" s="130">
        <f t="shared" si="2"/>
        <v>300100.29000000004</v>
      </c>
      <c r="L15" s="130">
        <f t="shared" si="2"/>
        <v>2556.64</v>
      </c>
      <c r="M15" s="130">
        <f t="shared" si="2"/>
        <v>2476.65</v>
      </c>
      <c r="N15" s="130">
        <f t="shared" si="2"/>
        <v>32180.59</v>
      </c>
      <c r="O15" s="130">
        <f t="shared" si="2"/>
        <v>0</v>
      </c>
      <c r="P15" s="130">
        <f t="shared" si="2"/>
        <v>5733.01</v>
      </c>
      <c r="Q15" s="130">
        <f t="shared" si="2"/>
        <v>2</v>
      </c>
      <c r="R15" s="130">
        <f t="shared" si="2"/>
        <v>0</v>
      </c>
      <c r="S15" s="130">
        <f t="shared" si="2"/>
        <v>0</v>
      </c>
      <c r="T15" s="130">
        <f t="shared" si="2"/>
        <v>2</v>
      </c>
      <c r="U15" s="130">
        <f t="shared" si="2"/>
        <v>0</v>
      </c>
      <c r="V15" s="130">
        <f t="shared" si="2"/>
        <v>2758</v>
      </c>
      <c r="W15" s="130">
        <f t="shared" si="2"/>
        <v>300276.67000000004</v>
      </c>
      <c r="X15" s="130">
        <f t="shared" si="2"/>
        <v>0</v>
      </c>
      <c r="Y15" s="130">
        <f t="shared" si="2"/>
        <v>0</v>
      </c>
      <c r="Z15" s="130">
        <f t="shared" si="2"/>
        <v>0</v>
      </c>
      <c r="AA15" s="130">
        <f t="shared" si="2"/>
        <v>45</v>
      </c>
      <c r="AB15" s="130">
        <f t="shared" si="2"/>
        <v>27734.04</v>
      </c>
    </row>
    <row r="16" spans="1:28" ht="15">
      <c r="A16" s="26" t="s">
        <v>124</v>
      </c>
      <c r="B16" s="27" t="s">
        <v>125</v>
      </c>
      <c r="C16" s="131">
        <v>1</v>
      </c>
      <c r="D16" s="125" t="s">
        <v>126</v>
      </c>
      <c r="E16" s="125" t="s">
        <v>126</v>
      </c>
      <c r="F16" s="132">
        <f t="shared" ref="F16:F24" si="3">SUM(H16,J16)</f>
        <v>383</v>
      </c>
      <c r="G16" s="132">
        <f t="shared" ref="G16:G24" si="4">SUM(I16,K16)</f>
        <v>342</v>
      </c>
      <c r="H16" s="131">
        <v>383</v>
      </c>
      <c r="I16" s="131">
        <v>342</v>
      </c>
      <c r="J16" s="131"/>
      <c r="K16" s="131"/>
      <c r="L16" s="125" t="s">
        <v>126</v>
      </c>
      <c r="M16" s="125" t="s">
        <v>126</v>
      </c>
      <c r="N16" s="125" t="s">
        <v>126</v>
      </c>
      <c r="O16" s="125" t="s">
        <v>126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7">
        <v>0</v>
      </c>
      <c r="W16" s="127">
        <v>0</v>
      </c>
      <c r="X16" s="128">
        <v>0</v>
      </c>
      <c r="Y16" s="128">
        <v>0</v>
      </c>
      <c r="Z16" s="128">
        <v>0</v>
      </c>
      <c r="AA16" s="129">
        <v>0</v>
      </c>
      <c r="AB16" s="129">
        <v>0</v>
      </c>
    </row>
    <row r="17" spans="1:28" ht="15">
      <c r="A17" s="26" t="s">
        <v>127</v>
      </c>
      <c r="B17" s="87" t="s">
        <v>128</v>
      </c>
      <c r="C17" s="131">
        <v>1700</v>
      </c>
      <c r="D17" s="125" t="s">
        <v>126</v>
      </c>
      <c r="E17" s="125" t="s">
        <v>126</v>
      </c>
      <c r="F17" s="132">
        <f t="shared" si="3"/>
        <v>77593.739999999991</v>
      </c>
      <c r="G17" s="132">
        <f t="shared" si="4"/>
        <v>74595.16</v>
      </c>
      <c r="H17" s="131">
        <v>35154.81</v>
      </c>
      <c r="I17" s="131">
        <v>35230.400000000001</v>
      </c>
      <c r="J17" s="131">
        <v>42438.93</v>
      </c>
      <c r="K17" s="131">
        <v>39364.76</v>
      </c>
      <c r="L17" s="125" t="s">
        <v>126</v>
      </c>
      <c r="M17" s="125" t="s">
        <v>126</v>
      </c>
      <c r="N17" s="125" t="s">
        <v>126</v>
      </c>
      <c r="O17" s="125" t="s">
        <v>126</v>
      </c>
      <c r="P17" s="126">
        <v>799.99</v>
      </c>
      <c r="Q17" s="126">
        <v>2</v>
      </c>
      <c r="R17" s="126">
        <v>0</v>
      </c>
      <c r="S17" s="126">
        <v>0</v>
      </c>
      <c r="T17" s="126">
        <v>0</v>
      </c>
      <c r="U17" s="126">
        <v>0</v>
      </c>
      <c r="V17" s="127">
        <v>1645</v>
      </c>
      <c r="W17" s="127">
        <v>69188.69</v>
      </c>
      <c r="X17" s="128">
        <v>0</v>
      </c>
      <c r="Y17" s="128">
        <v>0</v>
      </c>
      <c r="Z17" s="128">
        <v>0</v>
      </c>
      <c r="AA17" s="129">
        <v>1</v>
      </c>
      <c r="AB17" s="129">
        <v>60</v>
      </c>
    </row>
    <row r="18" spans="1:28" ht="15">
      <c r="A18" s="26" t="s">
        <v>129</v>
      </c>
      <c r="B18" s="87" t="s">
        <v>130</v>
      </c>
      <c r="C18" s="131">
        <v>1192</v>
      </c>
      <c r="D18" s="125" t="s">
        <v>126</v>
      </c>
      <c r="E18" s="125" t="s">
        <v>126</v>
      </c>
      <c r="F18" s="132">
        <f t="shared" si="3"/>
        <v>194006.07</v>
      </c>
      <c r="G18" s="132">
        <f t="shared" si="4"/>
        <v>147204.6</v>
      </c>
      <c r="H18" s="131">
        <v>10796</v>
      </c>
      <c r="I18" s="131">
        <v>8506</v>
      </c>
      <c r="J18" s="131">
        <v>183210.07</v>
      </c>
      <c r="K18" s="131">
        <v>138698.6</v>
      </c>
      <c r="L18" s="125" t="s">
        <v>126</v>
      </c>
      <c r="M18" s="125" t="s">
        <v>126</v>
      </c>
      <c r="N18" s="125" t="s">
        <v>126</v>
      </c>
      <c r="O18" s="125" t="s">
        <v>126</v>
      </c>
      <c r="P18" s="126">
        <v>3198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7">
        <v>1041</v>
      </c>
      <c r="W18" s="127">
        <v>147035.47</v>
      </c>
      <c r="X18" s="128">
        <v>0</v>
      </c>
      <c r="Y18" s="128">
        <v>0</v>
      </c>
      <c r="Z18" s="128">
        <v>0</v>
      </c>
      <c r="AA18" s="129">
        <v>0</v>
      </c>
      <c r="AB18" s="129">
        <v>0</v>
      </c>
    </row>
    <row r="19" spans="1:28" ht="15">
      <c r="A19" s="26" t="s">
        <v>131</v>
      </c>
      <c r="B19" s="32" t="s">
        <v>132</v>
      </c>
      <c r="C19" s="131">
        <v>105</v>
      </c>
      <c r="D19" s="125" t="s">
        <v>126</v>
      </c>
      <c r="E19" s="125" t="s">
        <v>126</v>
      </c>
      <c r="F19" s="132">
        <f t="shared" si="3"/>
        <v>128245.91</v>
      </c>
      <c r="G19" s="132">
        <f t="shared" si="4"/>
        <v>96631.21</v>
      </c>
      <c r="H19" s="131">
        <v>7825</v>
      </c>
      <c r="I19" s="131">
        <v>14794</v>
      </c>
      <c r="J19" s="131">
        <v>120420.91</v>
      </c>
      <c r="K19" s="131">
        <v>81837.210000000006</v>
      </c>
      <c r="L19" s="125" t="s">
        <v>126</v>
      </c>
      <c r="M19" s="125" t="s">
        <v>126</v>
      </c>
      <c r="N19" s="125" t="s">
        <v>126</v>
      </c>
      <c r="O19" s="125" t="s">
        <v>126</v>
      </c>
      <c r="P19" s="129">
        <v>545.74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7">
        <v>21</v>
      </c>
      <c r="W19" s="127">
        <v>20769.38</v>
      </c>
      <c r="X19" s="128">
        <v>0</v>
      </c>
      <c r="Y19" s="128">
        <v>0</v>
      </c>
      <c r="Z19" s="128">
        <v>0</v>
      </c>
      <c r="AA19" s="129">
        <v>0</v>
      </c>
      <c r="AB19" s="129">
        <v>0</v>
      </c>
    </row>
    <row r="20" spans="1:28" ht="15">
      <c r="A20" s="26" t="s">
        <v>133</v>
      </c>
      <c r="B20" s="88" t="s">
        <v>134</v>
      </c>
      <c r="C20" s="131">
        <v>2</v>
      </c>
      <c r="D20" s="125" t="s">
        <v>126</v>
      </c>
      <c r="E20" s="125" t="s">
        <v>126</v>
      </c>
      <c r="F20" s="132">
        <f t="shared" si="3"/>
        <v>3849.87</v>
      </c>
      <c r="G20" s="132">
        <f t="shared" si="4"/>
        <v>3849.87</v>
      </c>
      <c r="H20" s="131">
        <v>3849.87</v>
      </c>
      <c r="I20" s="131">
        <v>3849.87</v>
      </c>
      <c r="J20" s="131"/>
      <c r="K20" s="131"/>
      <c r="L20" s="125" t="s">
        <v>126</v>
      </c>
      <c r="M20" s="125" t="s">
        <v>126</v>
      </c>
      <c r="N20" s="125" t="s">
        <v>126</v>
      </c>
      <c r="O20" s="125" t="s">
        <v>126</v>
      </c>
      <c r="P20" s="129">
        <v>0</v>
      </c>
      <c r="Q20" s="129">
        <v>0</v>
      </c>
      <c r="R20" s="129">
        <v>0</v>
      </c>
      <c r="S20" s="129">
        <v>0</v>
      </c>
      <c r="T20" s="129">
        <v>1</v>
      </c>
      <c r="U20" s="129">
        <v>0</v>
      </c>
      <c r="V20" s="127">
        <v>1</v>
      </c>
      <c r="W20" s="127">
        <v>191.52</v>
      </c>
      <c r="X20" s="128">
        <v>0</v>
      </c>
      <c r="Y20" s="128">
        <v>0</v>
      </c>
      <c r="Z20" s="128">
        <v>0</v>
      </c>
      <c r="AA20" s="129">
        <v>0</v>
      </c>
      <c r="AB20" s="129">
        <v>0</v>
      </c>
    </row>
    <row r="21" spans="1:28" s="55" customFormat="1" ht="15">
      <c r="A21" s="26" t="s">
        <v>135</v>
      </c>
      <c r="B21" s="89" t="s">
        <v>136</v>
      </c>
      <c r="C21" s="131">
        <v>47</v>
      </c>
      <c r="D21" s="127">
        <v>7</v>
      </c>
      <c r="E21" s="127">
        <v>1</v>
      </c>
      <c r="F21" s="132">
        <f t="shared" si="3"/>
        <v>228150.44999999998</v>
      </c>
      <c r="G21" s="132">
        <f t="shared" si="4"/>
        <v>868809.09</v>
      </c>
      <c r="H21" s="131">
        <v>85444.9</v>
      </c>
      <c r="I21" s="131">
        <v>854713</v>
      </c>
      <c r="J21" s="131">
        <v>142705.54999999999</v>
      </c>
      <c r="K21" s="131">
        <v>14096.09</v>
      </c>
      <c r="L21" s="127">
        <v>2556.64</v>
      </c>
      <c r="M21" s="127">
        <v>2476.65</v>
      </c>
      <c r="N21" s="127">
        <v>32180.59</v>
      </c>
      <c r="O21" s="127">
        <v>0</v>
      </c>
      <c r="P21" s="129">
        <v>1185.72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127">
        <v>27</v>
      </c>
      <c r="W21" s="127">
        <v>51648.33</v>
      </c>
      <c r="X21" s="128">
        <v>0</v>
      </c>
      <c r="Y21" s="128">
        <v>0</v>
      </c>
      <c r="Z21" s="128">
        <v>0</v>
      </c>
      <c r="AA21" s="129">
        <v>0</v>
      </c>
      <c r="AB21" s="129">
        <v>0</v>
      </c>
    </row>
    <row r="22" spans="1:28" ht="15">
      <c r="A22" s="26" t="s">
        <v>137</v>
      </c>
      <c r="B22" s="32" t="s">
        <v>138</v>
      </c>
      <c r="C22" s="131">
        <v>44</v>
      </c>
      <c r="D22" s="125" t="s">
        <v>126</v>
      </c>
      <c r="E22" s="125" t="s">
        <v>126</v>
      </c>
      <c r="F22" s="132">
        <f t="shared" si="3"/>
        <v>41665.599999999999</v>
      </c>
      <c r="G22" s="132">
        <f t="shared" si="4"/>
        <v>38531.61</v>
      </c>
      <c r="H22" s="131">
        <v>15353.08</v>
      </c>
      <c r="I22" s="131">
        <v>13958.74</v>
      </c>
      <c r="J22" s="131">
        <v>26312.52</v>
      </c>
      <c r="K22" s="131">
        <v>24572.87</v>
      </c>
      <c r="L22" s="125" t="s">
        <v>126</v>
      </c>
      <c r="M22" s="125" t="s">
        <v>126</v>
      </c>
      <c r="N22" s="125" t="s">
        <v>126</v>
      </c>
      <c r="O22" s="125" t="s">
        <v>126</v>
      </c>
      <c r="P22" s="129">
        <v>3.56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7">
        <v>8</v>
      </c>
      <c r="W22" s="127">
        <v>7176.9</v>
      </c>
      <c r="X22" s="128">
        <v>0</v>
      </c>
      <c r="Y22" s="128">
        <v>0</v>
      </c>
      <c r="Z22" s="128">
        <v>0</v>
      </c>
      <c r="AA22" s="129">
        <v>43</v>
      </c>
      <c r="AB22" s="129">
        <v>27092.639999999999</v>
      </c>
    </row>
    <row r="23" spans="1:28" ht="15">
      <c r="A23" s="26" t="s">
        <v>139</v>
      </c>
      <c r="B23" s="90" t="s">
        <v>140</v>
      </c>
      <c r="C23" s="131">
        <v>14</v>
      </c>
      <c r="D23" s="125" t="s">
        <v>126</v>
      </c>
      <c r="E23" s="125" t="s">
        <v>126</v>
      </c>
      <c r="F23" s="132">
        <f t="shared" si="3"/>
        <v>4081.46</v>
      </c>
      <c r="G23" s="132">
        <f t="shared" si="4"/>
        <v>5696.06</v>
      </c>
      <c r="H23" s="131">
        <v>2550.6999999999998</v>
      </c>
      <c r="I23" s="131">
        <v>4165.3</v>
      </c>
      <c r="J23" s="131">
        <v>1530.76</v>
      </c>
      <c r="K23" s="131">
        <v>1530.76</v>
      </c>
      <c r="L23" s="125" t="s">
        <v>126</v>
      </c>
      <c r="M23" s="125" t="s">
        <v>126</v>
      </c>
      <c r="N23" s="125" t="s">
        <v>126</v>
      </c>
      <c r="O23" s="125" t="s">
        <v>126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7">
        <v>14</v>
      </c>
      <c r="W23" s="127">
        <v>4081.38</v>
      </c>
      <c r="X23" s="128">
        <v>0</v>
      </c>
      <c r="Y23" s="128">
        <v>0</v>
      </c>
      <c r="Z23" s="128">
        <v>0</v>
      </c>
      <c r="AA23" s="129">
        <v>0</v>
      </c>
      <c r="AB23" s="129">
        <v>0</v>
      </c>
    </row>
    <row r="24" spans="1:28" ht="20.100000000000001" customHeight="1">
      <c r="A24" s="26" t="s">
        <v>141</v>
      </c>
      <c r="B24" s="91" t="s">
        <v>142</v>
      </c>
      <c r="C24" s="131">
        <v>3</v>
      </c>
      <c r="D24" s="125" t="s">
        <v>126</v>
      </c>
      <c r="E24" s="125" t="s">
        <v>126</v>
      </c>
      <c r="F24" s="132">
        <f t="shared" si="3"/>
        <v>2123</v>
      </c>
      <c r="G24" s="132">
        <f t="shared" si="4"/>
        <v>2123</v>
      </c>
      <c r="H24" s="131">
        <v>2123</v>
      </c>
      <c r="I24" s="131">
        <v>2123</v>
      </c>
      <c r="J24" s="131"/>
      <c r="K24" s="131"/>
      <c r="L24" s="125" t="s">
        <v>126</v>
      </c>
      <c r="M24" s="125" t="s">
        <v>126</v>
      </c>
      <c r="N24" s="125" t="s">
        <v>126</v>
      </c>
      <c r="O24" s="125" t="s">
        <v>126</v>
      </c>
      <c r="P24" s="126">
        <v>0</v>
      </c>
      <c r="Q24" s="126">
        <v>0</v>
      </c>
      <c r="R24" s="126">
        <v>0</v>
      </c>
      <c r="S24" s="126">
        <v>0</v>
      </c>
      <c r="T24" s="126">
        <v>1</v>
      </c>
      <c r="U24" s="126">
        <v>0</v>
      </c>
      <c r="V24" s="127">
        <v>1</v>
      </c>
      <c r="W24" s="127">
        <v>185</v>
      </c>
      <c r="X24" s="128">
        <v>0</v>
      </c>
      <c r="Y24" s="128">
        <v>0</v>
      </c>
      <c r="Z24" s="128">
        <v>0</v>
      </c>
      <c r="AA24" s="129">
        <v>1</v>
      </c>
      <c r="AB24" s="129">
        <v>581.4</v>
      </c>
    </row>
    <row r="25" spans="1:28" ht="14.25">
      <c r="A25" s="84" t="s">
        <v>113</v>
      </c>
      <c r="B25" s="92" t="s">
        <v>143</v>
      </c>
      <c r="C25" s="130">
        <f t="shared" ref="C25:AB25" si="5">SUM(C11,C15)</f>
        <v>3238</v>
      </c>
      <c r="D25" s="130">
        <f t="shared" si="5"/>
        <v>126</v>
      </c>
      <c r="E25" s="130">
        <f t="shared" si="5"/>
        <v>2</v>
      </c>
      <c r="F25" s="130">
        <f t="shared" si="5"/>
        <v>979256.93999999983</v>
      </c>
      <c r="G25" s="130">
        <f>SUM(G11,G15)</f>
        <v>1416317.4400000002</v>
      </c>
      <c r="H25" s="130">
        <f t="shared" si="5"/>
        <v>377337.93</v>
      </c>
      <c r="I25" s="130">
        <f t="shared" si="5"/>
        <v>1094933.57</v>
      </c>
      <c r="J25" s="130">
        <f t="shared" si="5"/>
        <v>601919.01</v>
      </c>
      <c r="K25" s="130">
        <f t="shared" si="5"/>
        <v>321383.87000000005</v>
      </c>
      <c r="L25" s="130">
        <f t="shared" si="5"/>
        <v>55214.55</v>
      </c>
      <c r="M25" s="130">
        <f t="shared" si="5"/>
        <v>43821.060000000005</v>
      </c>
      <c r="N25" s="130">
        <f t="shared" si="5"/>
        <v>93882.58</v>
      </c>
      <c r="O25" s="130">
        <f t="shared" si="5"/>
        <v>0</v>
      </c>
      <c r="P25" s="130">
        <f t="shared" si="5"/>
        <v>14954.66</v>
      </c>
      <c r="Q25" s="130">
        <f t="shared" si="5"/>
        <v>7</v>
      </c>
      <c r="R25" s="130">
        <f t="shared" si="5"/>
        <v>3</v>
      </c>
      <c r="S25" s="130">
        <f t="shared" si="5"/>
        <v>0</v>
      </c>
      <c r="T25" s="130">
        <f t="shared" si="5"/>
        <v>5</v>
      </c>
      <c r="U25" s="130">
        <f t="shared" si="5"/>
        <v>0</v>
      </c>
      <c r="V25" s="130">
        <f t="shared" si="5"/>
        <v>2849</v>
      </c>
      <c r="W25" s="130">
        <f t="shared" si="5"/>
        <v>340048.29000000004</v>
      </c>
      <c r="X25" s="130">
        <f t="shared" si="5"/>
        <v>7</v>
      </c>
      <c r="Y25" s="130">
        <f t="shared" si="5"/>
        <v>129944.3</v>
      </c>
      <c r="Z25" s="130">
        <f t="shared" si="5"/>
        <v>0</v>
      </c>
      <c r="AA25" s="130">
        <f t="shared" si="5"/>
        <v>46</v>
      </c>
      <c r="AB25" s="130">
        <f t="shared" si="5"/>
        <v>65015.03</v>
      </c>
    </row>
    <row r="26" spans="1:28" s="55" customFormat="1">
      <c r="A26" s="94"/>
      <c r="B26" s="95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8" s="55" customFormat="1">
      <c r="A27" s="94"/>
      <c r="B27" s="95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spans="1:28">
      <c r="A28" s="96" t="s">
        <v>144</v>
      </c>
      <c r="V28" s="55"/>
      <c r="W28" s="55"/>
      <c r="X28" s="55"/>
      <c r="Y28" s="55"/>
      <c r="Z28" s="55"/>
      <c r="AA28" s="55"/>
      <c r="AB28" s="55"/>
    </row>
    <row r="29" spans="1:28">
      <c r="A29" s="96" t="s">
        <v>145</v>
      </c>
      <c r="V29" s="55"/>
      <c r="W29" s="55"/>
      <c r="X29" s="55"/>
      <c r="Y29" s="55"/>
      <c r="Z29" s="55"/>
      <c r="AA29" s="57"/>
      <c r="AB29" s="55"/>
    </row>
    <row r="30" spans="1:28">
      <c r="A30" s="97" t="s">
        <v>146</v>
      </c>
      <c r="V30" s="57"/>
      <c r="W30" s="57"/>
      <c r="X30" s="57"/>
      <c r="Y30" s="57"/>
      <c r="Z30" s="57"/>
      <c r="AA30" s="57"/>
      <c r="AB30" s="55"/>
    </row>
    <row r="31" spans="1:28">
      <c r="A31" s="97" t="s">
        <v>147</v>
      </c>
      <c r="V31" s="57"/>
      <c r="W31" s="57"/>
      <c r="X31" s="57"/>
      <c r="Y31" s="57"/>
      <c r="Z31" s="57"/>
      <c r="AA31" s="57"/>
      <c r="AB31" s="55"/>
    </row>
    <row r="32" spans="1:28">
      <c r="A32" s="98" t="s">
        <v>148</v>
      </c>
      <c r="B32" s="99"/>
      <c r="V32" s="57"/>
      <c r="W32" s="57"/>
      <c r="X32" s="57"/>
      <c r="Y32" s="57"/>
      <c r="Z32" s="57"/>
      <c r="AA32" s="57"/>
      <c r="AB32" s="55"/>
    </row>
    <row r="33" spans="1:28">
      <c r="A33" s="98" t="s">
        <v>149</v>
      </c>
      <c r="B33" s="99"/>
      <c r="V33" s="57"/>
      <c r="W33" s="57"/>
      <c r="X33" s="57"/>
      <c r="Y33" s="57"/>
      <c r="Z33" s="57"/>
      <c r="AA33" s="57"/>
      <c r="AB33" s="55"/>
    </row>
    <row r="34" spans="1:28" ht="66.75" customHeight="1">
      <c r="A34" s="162" t="s">
        <v>150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V34" s="57"/>
      <c r="W34" s="57"/>
      <c r="X34" s="57"/>
      <c r="Y34" s="57"/>
      <c r="Z34" s="57"/>
      <c r="AA34" s="57"/>
      <c r="AB34" s="55"/>
    </row>
    <row r="35" spans="1:28">
      <c r="A35" s="100" t="s">
        <v>151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V35" s="57"/>
      <c r="W35" s="57"/>
      <c r="X35" s="57"/>
      <c r="Y35" s="57"/>
      <c r="Z35" s="57"/>
      <c r="AA35" s="57"/>
      <c r="AB35" s="55"/>
    </row>
    <row r="36" spans="1:28">
      <c r="A36" s="100" t="s">
        <v>152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V36" s="57"/>
      <c r="W36" s="57"/>
      <c r="X36" s="57"/>
      <c r="Y36" s="57"/>
      <c r="Z36" s="57"/>
      <c r="AA36" s="57"/>
      <c r="AB36" s="55"/>
    </row>
    <row r="37" spans="1:28" s="103" customFormat="1" ht="48" customHeight="1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02"/>
      <c r="V37" s="104"/>
      <c r="W37" s="104"/>
      <c r="X37" s="104"/>
      <c r="Y37" s="104"/>
      <c r="Z37" s="104"/>
      <c r="AA37" s="104"/>
      <c r="AB37" s="105"/>
    </row>
    <row r="38" spans="1:28">
      <c r="A38" s="100"/>
      <c r="B38" s="106"/>
      <c r="C38" s="101"/>
      <c r="D38" s="101"/>
      <c r="E38" s="101"/>
      <c r="F38" s="101"/>
      <c r="G38" s="101"/>
      <c r="H38" s="101"/>
      <c r="I38" s="101"/>
      <c r="J38" s="101"/>
      <c r="K38" s="101"/>
      <c r="V38" s="57"/>
      <c r="W38" s="57"/>
      <c r="X38" s="57"/>
      <c r="Y38" s="57"/>
      <c r="Z38" s="57"/>
      <c r="AA38" s="57"/>
      <c r="AB38" s="55"/>
    </row>
    <row r="39" spans="1:28">
      <c r="A39" s="63"/>
    </row>
    <row r="40" spans="1:28" ht="15.75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</row>
    <row r="41" spans="1:28">
      <c r="A41" s="120"/>
      <c r="B41" s="120"/>
      <c r="C41" s="121"/>
      <c r="D41" s="121"/>
      <c r="E41" s="121"/>
      <c r="F41" s="121"/>
      <c r="G41" s="121"/>
      <c r="H41" s="121"/>
      <c r="I41" s="121"/>
      <c r="J41" s="121"/>
      <c r="K41" s="121"/>
      <c r="L41" s="121"/>
    </row>
    <row r="42" spans="1:28">
      <c r="A42" s="120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</row>
    <row r="43" spans="1:28">
      <c r="A43" s="120"/>
      <c r="B43" s="120"/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28">
      <c r="A44" s="122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28">
      <c r="A45" s="148"/>
      <c r="B45" s="148"/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</sheetData>
  <sheetProtection selectLockedCells="1" selectUnlockedCells="1"/>
  <mergeCells count="28">
    <mergeCell ref="AA7:AA9"/>
    <mergeCell ref="AB7:AB9"/>
    <mergeCell ref="F8:G8"/>
    <mergeCell ref="H8:I8"/>
    <mergeCell ref="J8:K8"/>
    <mergeCell ref="L8:M8"/>
    <mergeCell ref="R8:R9"/>
    <mergeCell ref="Z7:Z9"/>
    <mergeCell ref="B3:L3"/>
    <mergeCell ref="B4:L4"/>
    <mergeCell ref="B5:L5"/>
    <mergeCell ref="Q8:Q9"/>
    <mergeCell ref="A40:L40"/>
    <mergeCell ref="A45:B45"/>
    <mergeCell ref="A34:K34"/>
    <mergeCell ref="A37:J37"/>
    <mergeCell ref="P7:S7"/>
    <mergeCell ref="A7:A9"/>
    <mergeCell ref="B7:B9"/>
    <mergeCell ref="C7:E8"/>
    <mergeCell ref="F7:O7"/>
    <mergeCell ref="N8:O8"/>
    <mergeCell ref="P8:P9"/>
    <mergeCell ref="X7:Y8"/>
    <mergeCell ref="S8:S9"/>
    <mergeCell ref="T7:T9"/>
    <mergeCell ref="U7:U9"/>
    <mergeCell ref="V7:W8"/>
  </mergeCells>
  <printOptions horizontalCentered="1"/>
  <pageMargins left="0.39374999999999999" right="0.39374999999999999" top="0.39374999999999999" bottom="0.39374999999999999" header="0.51181102362204722" footer="0.51181102362204722"/>
  <pageSetup paperSize="9" scale="42" firstPageNumber="7" fitToHeight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zoomScale="86" zoomScaleNormal="86" workbookViewId="0">
      <selection activeCell="A18" sqref="A18:L24"/>
    </sheetView>
  </sheetViews>
  <sheetFormatPr defaultColWidth="9" defaultRowHeight="15.75"/>
  <cols>
    <col min="1" max="1" width="26.140625" style="107" customWidth="1"/>
    <col min="2" max="2" width="15" style="107" customWidth="1"/>
    <col min="3" max="3" width="14.42578125" style="107" customWidth="1"/>
    <col min="4" max="4" width="15.140625" style="107" customWidth="1"/>
    <col min="5" max="5" width="17" style="108" customWidth="1"/>
    <col min="6" max="6" width="13.5703125" style="108" customWidth="1"/>
    <col min="7" max="7" width="17" style="108" customWidth="1"/>
    <col min="8" max="9" width="17.5703125" style="108" customWidth="1"/>
    <col min="10" max="10" width="24" style="108" customWidth="1"/>
    <col min="11" max="11" width="24.140625" style="108" customWidth="1"/>
    <col min="12" max="16384" width="9" style="108"/>
  </cols>
  <sheetData>
    <row r="1" spans="1:10">
      <c r="J1" s="97" t="s">
        <v>153</v>
      </c>
    </row>
    <row r="2" spans="1:10" ht="15.75" customHeight="1">
      <c r="A2" s="169" t="s">
        <v>154</v>
      </c>
      <c r="B2" s="169"/>
      <c r="C2" s="169"/>
      <c r="D2" s="169"/>
      <c r="E2" s="169"/>
      <c r="F2" s="169"/>
      <c r="G2" s="169"/>
      <c r="H2" s="169"/>
      <c r="I2" s="109"/>
      <c r="J2" s="109"/>
    </row>
    <row r="3" spans="1:10" ht="15.75" customHeight="1">
      <c r="A3" s="110"/>
      <c r="B3" s="170" t="s">
        <v>177</v>
      </c>
      <c r="C3" s="170"/>
      <c r="D3" s="170"/>
      <c r="E3" s="170"/>
      <c r="F3" s="170"/>
      <c r="G3" s="170"/>
      <c r="H3" s="110"/>
      <c r="I3" s="110"/>
      <c r="J3" s="110"/>
    </row>
    <row r="4" spans="1:10" ht="15.75" customHeight="1">
      <c r="A4" s="110"/>
      <c r="B4" s="171" t="s">
        <v>3</v>
      </c>
      <c r="C4" s="171"/>
      <c r="D4" s="171"/>
      <c r="E4" s="171"/>
      <c r="F4" s="171"/>
      <c r="G4" s="171"/>
      <c r="H4" s="110"/>
      <c r="I4" s="110"/>
      <c r="J4" s="110"/>
    </row>
    <row r="5" spans="1:10" ht="15.75" customHeight="1">
      <c r="A5" s="110"/>
      <c r="B5"/>
      <c r="C5"/>
      <c r="D5"/>
      <c r="E5"/>
      <c r="F5"/>
      <c r="G5"/>
      <c r="H5" s="110"/>
      <c r="I5" s="110"/>
      <c r="J5" s="110"/>
    </row>
    <row r="6" spans="1:10" ht="45.75" customHeight="1">
      <c r="A6" s="111" t="s">
        <v>155</v>
      </c>
      <c r="B6" s="172" t="s">
        <v>178</v>
      </c>
      <c r="C6" s="172"/>
      <c r="D6" s="172"/>
      <c r="E6" s="172"/>
      <c r="F6" s="172"/>
      <c r="G6" s="172"/>
      <c r="H6" s="110"/>
      <c r="I6" s="110"/>
      <c r="J6" s="110"/>
    </row>
    <row r="8" spans="1:10" s="113" customFormat="1" ht="39" customHeight="1">
      <c r="A8" s="173" t="s">
        <v>156</v>
      </c>
      <c r="B8" s="166" t="s">
        <v>157</v>
      </c>
      <c r="C8" s="166"/>
      <c r="D8" s="174" t="s">
        <v>158</v>
      </c>
      <c r="E8" s="174"/>
      <c r="F8" s="166" t="s">
        <v>159</v>
      </c>
      <c r="G8" s="166"/>
      <c r="H8" s="166" t="s">
        <v>160</v>
      </c>
      <c r="I8" s="166" t="s">
        <v>161</v>
      </c>
      <c r="J8" s="166" t="s">
        <v>162</v>
      </c>
    </row>
    <row r="9" spans="1:10" s="113" customFormat="1" ht="63.75">
      <c r="A9" s="173"/>
      <c r="B9" s="112" t="s">
        <v>25</v>
      </c>
      <c r="C9" s="112" t="s">
        <v>163</v>
      </c>
      <c r="D9" s="112" t="s">
        <v>164</v>
      </c>
      <c r="E9" s="112" t="s">
        <v>165</v>
      </c>
      <c r="F9" s="112" t="s">
        <v>164</v>
      </c>
      <c r="G9" s="112" t="s">
        <v>166</v>
      </c>
      <c r="H9" s="166"/>
      <c r="I9" s="166"/>
      <c r="J9" s="166"/>
    </row>
    <row r="10" spans="1:10" s="113" customFormat="1" ht="76.5">
      <c r="A10" s="114">
        <v>1</v>
      </c>
      <c r="B10" s="114" t="s">
        <v>167</v>
      </c>
      <c r="C10" s="114">
        <v>3</v>
      </c>
      <c r="D10" s="114" t="s">
        <v>168</v>
      </c>
      <c r="E10" s="114">
        <v>5</v>
      </c>
      <c r="F10" s="114" t="s">
        <v>169</v>
      </c>
      <c r="G10" s="114">
        <v>7</v>
      </c>
      <c r="H10" s="114">
        <v>8</v>
      </c>
      <c r="I10" s="114">
        <v>9</v>
      </c>
      <c r="J10" s="114">
        <v>10</v>
      </c>
    </row>
    <row r="11" spans="1:10">
      <c r="A11" s="115" t="s">
        <v>170</v>
      </c>
      <c r="B11" s="167">
        <v>47</v>
      </c>
      <c r="C11" s="168">
        <v>41</v>
      </c>
      <c r="D11" s="133">
        <f>'№2-мз'!F17</f>
        <v>77593.739999999991</v>
      </c>
      <c r="E11" s="117">
        <v>32486.32</v>
      </c>
      <c r="F11" s="133">
        <f>'№2-мз'!C17</f>
        <v>1700</v>
      </c>
      <c r="G11" s="116">
        <v>120</v>
      </c>
      <c r="H11" s="116">
        <v>676</v>
      </c>
      <c r="I11" s="117">
        <v>867.27</v>
      </c>
      <c r="J11" s="123" t="s">
        <v>179</v>
      </c>
    </row>
    <row r="12" spans="1:10">
      <c r="A12" s="115" t="s">
        <v>171</v>
      </c>
      <c r="B12" s="167"/>
      <c r="C12" s="168"/>
      <c r="D12" s="133">
        <f>'№2-мз'!F18</f>
        <v>194006.07</v>
      </c>
      <c r="E12" s="117">
        <v>155911.04999999999</v>
      </c>
      <c r="F12" s="133">
        <f>'№2-мз'!C18</f>
        <v>1192</v>
      </c>
      <c r="G12" s="116">
        <v>470</v>
      </c>
      <c r="H12" s="116">
        <v>1021</v>
      </c>
      <c r="I12" s="117">
        <v>7658.37</v>
      </c>
      <c r="J12" s="123" t="s">
        <v>179</v>
      </c>
    </row>
    <row r="13" spans="1:10">
      <c r="A13" s="92" t="s">
        <v>143</v>
      </c>
      <c r="B13" s="167"/>
      <c r="C13" s="168"/>
      <c r="D13" s="133">
        <f t="shared" ref="D13:I13" si="0">SUM(D11:D12)</f>
        <v>271599.81</v>
      </c>
      <c r="E13" s="133">
        <f t="shared" si="0"/>
        <v>188397.37</v>
      </c>
      <c r="F13" s="133">
        <f t="shared" si="0"/>
        <v>2892</v>
      </c>
      <c r="G13" s="133">
        <f t="shared" si="0"/>
        <v>590</v>
      </c>
      <c r="H13" s="133">
        <f t="shared" si="0"/>
        <v>1697</v>
      </c>
      <c r="I13" s="133">
        <f t="shared" si="0"/>
        <v>8525.64</v>
      </c>
      <c r="J13" s="118"/>
    </row>
    <row r="15" spans="1:10" s="113" customFormat="1" ht="12.75">
      <c r="A15" s="119" t="s">
        <v>172</v>
      </c>
      <c r="B15" s="62"/>
      <c r="C15" s="62"/>
      <c r="D15" s="62"/>
    </row>
    <row r="16" spans="1:10">
      <c r="A16" s="96" t="s">
        <v>173</v>
      </c>
    </row>
    <row r="18" spans="1:12" s="2" customFormat="1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</row>
    <row r="19" spans="1:12" s="2" customFormat="1" ht="12.75">
      <c r="A19" s="120"/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12">
      <c r="A20" s="120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>
      <c r="A21" s="120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>
      <c r="A22" s="122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>
      <c r="A23" s="148"/>
      <c r="B23" s="148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>
      <c r="A24"/>
      <c r="B24"/>
      <c r="C24"/>
      <c r="D24"/>
      <c r="E24"/>
      <c r="F24"/>
      <c r="G24"/>
      <c r="H24"/>
      <c r="I24"/>
      <c r="J24"/>
      <c r="K24"/>
      <c r="L24"/>
    </row>
  </sheetData>
  <sheetProtection selectLockedCells="1" selectUnlockedCells="1"/>
  <mergeCells count="15">
    <mergeCell ref="A2:H2"/>
    <mergeCell ref="B3:G3"/>
    <mergeCell ref="B4:G4"/>
    <mergeCell ref="B6:G6"/>
    <mergeCell ref="A8:A9"/>
    <mergeCell ref="B8:C8"/>
    <mergeCell ref="D8:E8"/>
    <mergeCell ref="F8:G8"/>
    <mergeCell ref="H8:H9"/>
    <mergeCell ref="I8:I9"/>
    <mergeCell ref="J8:J9"/>
    <mergeCell ref="B11:B13"/>
    <mergeCell ref="C11:C13"/>
    <mergeCell ref="A18:L18"/>
    <mergeCell ref="A23:B23"/>
  </mergeCells>
  <pageMargins left="0.70000000000000007" right="0.70000000000000007" top="0.75" bottom="0.75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№1-мз</vt:lpstr>
      <vt:lpstr>№1-1мз</vt:lpstr>
      <vt:lpstr>№2-мз</vt:lpstr>
      <vt:lpstr>№2-1мз</vt:lpstr>
      <vt:lpstr>Лист1</vt:lpstr>
      <vt:lpstr>'№1-1мз'!Excel_BuiltIn_Print_Titles</vt:lpstr>
      <vt:lpstr>'№1-мз'!Excel_BuiltIn_Print_Titles</vt:lpstr>
      <vt:lpstr>'№1-1мз'!Заголовки_для_печати</vt:lpstr>
      <vt:lpstr>'№1-мз'!Заголовки_для_печати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PK-219-1</dc:creator>
  <cp:lastModifiedBy>Техник-оператор</cp:lastModifiedBy>
  <cp:lastPrinted>2026-01-22T09:05:37Z</cp:lastPrinted>
  <dcterms:created xsi:type="dcterms:W3CDTF">2026-01-28T03:00:53Z</dcterms:created>
  <dcterms:modified xsi:type="dcterms:W3CDTF">2026-01-28T03:00:53Z</dcterms:modified>
</cp:coreProperties>
</file>